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000001_{BDA44395-71E3-0F45-BA0B-11CEF6273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definedNames>
    <definedName name="_xlnm._FilterDatabase" localSheetId="0" hidden="1">Worksheet!$A$219:$G$331</definedName>
    <definedName name="_xlnm.Print_Area" localSheetId="0">Worksheet!$A$2:$G$592</definedName>
    <definedName name="_xlnm.Print_Titles" localSheetId="0">Worksheet!$1:$7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8" i="1" l="1"/>
  <c r="F379" i="1"/>
  <c r="E380" i="1"/>
  <c r="F380" i="1"/>
  <c r="F381" i="1"/>
  <c r="F382" i="1"/>
  <c r="F383" i="1"/>
  <c r="F384" i="1"/>
  <c r="F385" i="1"/>
  <c r="F386" i="1"/>
  <c r="F387" i="1"/>
  <c r="F388" i="1"/>
  <c r="F389" i="1"/>
  <c r="F390" i="1"/>
  <c r="E391" i="1"/>
  <c r="F391" i="1"/>
  <c r="E392" i="1"/>
  <c r="F392" i="1"/>
  <c r="F393" i="1"/>
  <c r="F394" i="1"/>
  <c r="F395" i="1"/>
  <c r="F396" i="1"/>
  <c r="F397" i="1"/>
  <c r="F398" i="1"/>
  <c r="F399" i="1"/>
  <c r="F400" i="1"/>
  <c r="E401" i="1"/>
  <c r="F401" i="1"/>
  <c r="E402" i="1"/>
  <c r="F402" i="1"/>
  <c r="F403" i="1"/>
  <c r="F404" i="1"/>
  <c r="F405" i="1"/>
  <c r="F406" i="1"/>
  <c r="F407" i="1"/>
  <c r="E408" i="1"/>
  <c r="F408" i="1"/>
  <c r="F409" i="1"/>
  <c r="F410" i="1"/>
  <c r="F411" i="1"/>
  <c r="E412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E444" i="1"/>
  <c r="F444" i="1"/>
  <c r="G444" i="1"/>
  <c r="F218" i="1"/>
  <c r="F219" i="1"/>
  <c r="E220" i="1"/>
  <c r="F220" i="1"/>
  <c r="F221" i="1"/>
  <c r="F222" i="1"/>
  <c r="F223" i="1"/>
  <c r="F224" i="1"/>
  <c r="F225" i="1"/>
  <c r="F226" i="1"/>
  <c r="E227" i="1"/>
  <c r="F227" i="1"/>
  <c r="F228" i="1"/>
  <c r="F229" i="1"/>
  <c r="F230" i="1"/>
  <c r="F231" i="1"/>
  <c r="F232" i="1"/>
  <c r="F233" i="1"/>
  <c r="E234" i="1"/>
  <c r="F234" i="1"/>
  <c r="F235" i="1"/>
  <c r="F236" i="1"/>
  <c r="F237" i="1"/>
  <c r="F238" i="1"/>
  <c r="F239" i="1"/>
  <c r="E240" i="1"/>
  <c r="F240" i="1"/>
  <c r="E241" i="1"/>
  <c r="F241" i="1"/>
  <c r="F242" i="1"/>
  <c r="F243" i="1"/>
  <c r="F244" i="1"/>
  <c r="F245" i="1"/>
  <c r="F246" i="1"/>
  <c r="F247" i="1"/>
  <c r="E248" i="1"/>
  <c r="F248" i="1"/>
  <c r="F249" i="1"/>
  <c r="F250" i="1"/>
  <c r="F251" i="1"/>
  <c r="F252" i="1"/>
  <c r="F253" i="1"/>
  <c r="F254" i="1"/>
  <c r="E255" i="1"/>
  <c r="F255" i="1"/>
  <c r="F256" i="1"/>
  <c r="F257" i="1"/>
  <c r="F258" i="1"/>
  <c r="F259" i="1"/>
  <c r="F260" i="1"/>
  <c r="F261" i="1"/>
  <c r="E262" i="1"/>
  <c r="F262" i="1"/>
  <c r="F263" i="1"/>
  <c r="F264" i="1"/>
  <c r="F265" i="1"/>
  <c r="F266" i="1"/>
  <c r="F267" i="1"/>
  <c r="E268" i="1"/>
  <c r="F268" i="1"/>
  <c r="E269" i="1"/>
  <c r="F269" i="1"/>
  <c r="F270" i="1"/>
  <c r="E271" i="1"/>
  <c r="F271" i="1"/>
  <c r="F272" i="1"/>
  <c r="E273" i="1"/>
  <c r="F273" i="1"/>
  <c r="F274" i="1"/>
  <c r="F275" i="1"/>
  <c r="F276" i="1"/>
  <c r="E277" i="1"/>
  <c r="F277" i="1"/>
  <c r="E278" i="1"/>
  <c r="F278" i="1"/>
  <c r="E279" i="1"/>
  <c r="F279" i="1"/>
  <c r="F280" i="1"/>
  <c r="F281" i="1"/>
  <c r="F282" i="1"/>
  <c r="E283" i="1"/>
  <c r="F283" i="1"/>
  <c r="C284" i="1"/>
  <c r="F284" i="1"/>
  <c r="E285" i="1"/>
  <c r="F285" i="1"/>
  <c r="F286" i="1"/>
  <c r="E287" i="1"/>
  <c r="F287" i="1"/>
  <c r="F288" i="1"/>
  <c r="E289" i="1"/>
  <c r="F289" i="1"/>
  <c r="E290" i="1"/>
  <c r="F290" i="1"/>
  <c r="F291" i="1"/>
  <c r="F292" i="1"/>
  <c r="F293" i="1"/>
  <c r="F294" i="1"/>
  <c r="E295" i="1"/>
  <c r="F295" i="1"/>
  <c r="C296" i="1"/>
  <c r="F296" i="1"/>
  <c r="E297" i="1"/>
  <c r="F297" i="1"/>
  <c r="F298" i="1"/>
  <c r="E299" i="1"/>
  <c r="F299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F311" i="1"/>
  <c r="E312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E329" i="1"/>
  <c r="F329" i="1"/>
  <c r="F330" i="1"/>
  <c r="E331" i="1"/>
  <c r="F331" i="1"/>
  <c r="G331" i="1"/>
  <c r="F334" i="1"/>
  <c r="F335" i="1"/>
  <c r="F336" i="1"/>
  <c r="F337" i="1"/>
  <c r="F338" i="1"/>
  <c r="F339" i="1"/>
  <c r="F340" i="1"/>
  <c r="F341" i="1"/>
  <c r="C342" i="1"/>
  <c r="F342" i="1"/>
  <c r="F343" i="1"/>
  <c r="F344" i="1"/>
  <c r="F345" i="1"/>
  <c r="F346" i="1"/>
  <c r="E347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E359" i="1"/>
  <c r="F359" i="1"/>
  <c r="G359" i="1"/>
  <c r="A412" i="1"/>
  <c r="F528" i="1"/>
  <c r="F527" i="1"/>
  <c r="F448" i="1"/>
  <c r="F447" i="1"/>
  <c r="F185" i="1"/>
  <c r="F148" i="1"/>
  <c r="F147" i="1"/>
  <c r="F141" i="1"/>
  <c r="F140" i="1"/>
  <c r="F130" i="1"/>
  <c r="F129" i="1"/>
  <c r="F106" i="1"/>
  <c r="F105" i="1"/>
  <c r="F20" i="1"/>
  <c r="F21" i="1"/>
  <c r="F6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E546" i="1"/>
  <c r="F546" i="1"/>
  <c r="F547" i="1"/>
  <c r="F548" i="1"/>
  <c r="F549" i="1"/>
  <c r="F550" i="1"/>
  <c r="F551" i="1"/>
  <c r="F552" i="1"/>
  <c r="F553" i="1"/>
  <c r="F554" i="1"/>
  <c r="E555" i="1"/>
  <c r="F555" i="1"/>
  <c r="E556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E571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29" i="1"/>
  <c r="A546" i="1"/>
  <c r="A555" i="1"/>
  <c r="A556" i="1"/>
  <c r="A571" i="1"/>
  <c r="A528" i="1"/>
  <c r="F450" i="1"/>
  <c r="F451" i="1"/>
  <c r="F452" i="1"/>
  <c r="F453" i="1"/>
  <c r="F454" i="1"/>
  <c r="F455" i="1"/>
  <c r="F456" i="1"/>
  <c r="F457" i="1"/>
  <c r="F458" i="1"/>
  <c r="E459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E481" i="1"/>
  <c r="F481" i="1"/>
  <c r="F482" i="1"/>
  <c r="F483" i="1"/>
  <c r="E484" i="1"/>
  <c r="F484" i="1"/>
  <c r="E485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E501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E516" i="1"/>
  <c r="F516" i="1"/>
  <c r="F517" i="1"/>
  <c r="F518" i="1"/>
  <c r="E519" i="1"/>
  <c r="F519" i="1"/>
  <c r="E520" i="1"/>
  <c r="F520" i="1"/>
  <c r="F521" i="1"/>
  <c r="F522" i="1"/>
  <c r="F523" i="1"/>
  <c r="F449" i="1"/>
  <c r="A459" i="1"/>
  <c r="A481" i="1"/>
  <c r="A484" i="1"/>
  <c r="A485" i="1"/>
  <c r="A501" i="1"/>
  <c r="A516" i="1"/>
  <c r="A519" i="1"/>
  <c r="A520" i="1"/>
  <c r="A448" i="1"/>
  <c r="A380" i="1"/>
  <c r="A391" i="1"/>
  <c r="A392" i="1"/>
  <c r="A401" i="1"/>
  <c r="A402" i="1"/>
  <c r="A408" i="1"/>
  <c r="A379" i="1"/>
  <c r="A378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62" i="1"/>
  <c r="A347" i="1"/>
  <c r="A220" i="1"/>
  <c r="A227" i="1"/>
  <c r="A234" i="1"/>
  <c r="A240" i="1"/>
  <c r="A241" i="1"/>
  <c r="A248" i="1"/>
  <c r="A255" i="1"/>
  <c r="A262" i="1"/>
  <c r="A268" i="1"/>
  <c r="A269" i="1"/>
  <c r="A271" i="1"/>
  <c r="A273" i="1"/>
  <c r="A277" i="1"/>
  <c r="A278" i="1"/>
  <c r="A279" i="1"/>
  <c r="A283" i="1"/>
  <c r="A285" i="1"/>
  <c r="A287" i="1"/>
  <c r="A289" i="1"/>
  <c r="A290" i="1"/>
  <c r="A295" i="1"/>
  <c r="A297" i="1"/>
  <c r="A299" i="1"/>
  <c r="A301" i="1"/>
  <c r="A310" i="1"/>
  <c r="A312" i="1"/>
  <c r="A329" i="1"/>
  <c r="A219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186" i="1"/>
  <c r="A200" i="1"/>
  <c r="A213" i="1"/>
  <c r="F179" i="1"/>
  <c r="F180" i="1"/>
  <c r="F181" i="1"/>
  <c r="F178" i="1"/>
  <c r="F150" i="1"/>
  <c r="F151" i="1"/>
  <c r="F152" i="1"/>
  <c r="F153" i="1"/>
  <c r="E154" i="1"/>
  <c r="F154" i="1"/>
  <c r="F155" i="1"/>
  <c r="E156" i="1"/>
  <c r="F156" i="1"/>
  <c r="F157" i="1"/>
  <c r="F158" i="1"/>
  <c r="F159" i="1"/>
  <c r="F160" i="1"/>
  <c r="F161" i="1"/>
  <c r="E162" i="1"/>
  <c r="F162" i="1"/>
  <c r="E163" i="1"/>
  <c r="F163" i="1"/>
  <c r="F164" i="1"/>
  <c r="F165" i="1"/>
  <c r="F166" i="1"/>
  <c r="F167" i="1"/>
  <c r="F168" i="1"/>
  <c r="E169" i="1"/>
  <c r="F169" i="1"/>
  <c r="F170" i="1"/>
  <c r="E171" i="1"/>
  <c r="F171" i="1"/>
  <c r="F172" i="1"/>
  <c r="F173" i="1"/>
  <c r="F174" i="1"/>
  <c r="F149" i="1"/>
  <c r="A154" i="1"/>
  <c r="A156" i="1"/>
  <c r="A162" i="1"/>
  <c r="A163" i="1"/>
  <c r="A169" i="1"/>
  <c r="A171" i="1"/>
  <c r="A148" i="1"/>
  <c r="F143" i="1"/>
  <c r="F142" i="1"/>
  <c r="F132" i="1"/>
  <c r="E133" i="1"/>
  <c r="F133" i="1"/>
  <c r="E134" i="1"/>
  <c r="F134" i="1"/>
  <c r="F135" i="1"/>
  <c r="F136" i="1"/>
  <c r="F131" i="1"/>
  <c r="A133" i="1"/>
  <c r="A134" i="1"/>
  <c r="A130" i="1"/>
  <c r="F108" i="1"/>
  <c r="E109" i="1"/>
  <c r="F109" i="1"/>
  <c r="F110" i="1"/>
  <c r="F111" i="1"/>
  <c r="F112" i="1"/>
  <c r="E113" i="1"/>
  <c r="F113" i="1"/>
  <c r="E114" i="1"/>
  <c r="F114" i="1"/>
  <c r="F115" i="1"/>
  <c r="F116" i="1"/>
  <c r="F117" i="1"/>
  <c r="E118" i="1"/>
  <c r="F118" i="1"/>
  <c r="E119" i="1"/>
  <c r="F119" i="1"/>
  <c r="E120" i="1"/>
  <c r="F120" i="1"/>
  <c r="E121" i="1"/>
  <c r="F121" i="1"/>
  <c r="F122" i="1"/>
  <c r="F123" i="1"/>
  <c r="F124" i="1"/>
  <c r="F125" i="1"/>
  <c r="F107" i="1"/>
  <c r="A109" i="1"/>
  <c r="A113" i="1"/>
  <c r="A114" i="1"/>
  <c r="A118" i="1"/>
  <c r="A120" i="1"/>
  <c r="A121" i="1"/>
  <c r="A106" i="1"/>
  <c r="A10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E40" i="1"/>
  <c r="F40" i="1"/>
  <c r="F41" i="1"/>
  <c r="F42" i="1"/>
  <c r="F43" i="1"/>
  <c r="F44" i="1"/>
  <c r="F45" i="1"/>
  <c r="F46" i="1"/>
  <c r="F47" i="1"/>
  <c r="F48" i="1"/>
  <c r="F49" i="1"/>
  <c r="E50" i="1"/>
  <c r="F50" i="1"/>
  <c r="F51" i="1"/>
  <c r="F52" i="1"/>
  <c r="F53" i="1"/>
  <c r="F54" i="1"/>
  <c r="F55" i="1"/>
  <c r="F56" i="1"/>
  <c r="F57" i="1"/>
  <c r="F58" i="1"/>
  <c r="F59" i="1"/>
  <c r="F60" i="1"/>
  <c r="F61" i="1"/>
  <c r="E62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E78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A21" i="1"/>
  <c r="A40" i="1"/>
  <c r="A50" i="1"/>
  <c r="A62" i="1"/>
  <c r="A78" i="1"/>
  <c r="A20" i="1"/>
  <c r="E524" i="1"/>
  <c r="F524" i="1"/>
  <c r="A524" i="1"/>
  <c r="A447" i="1"/>
  <c r="A334" i="1"/>
  <c r="A359" i="1"/>
  <c r="E375" i="1"/>
  <c r="F375" i="1"/>
  <c r="A375" i="1"/>
  <c r="E182" i="1"/>
  <c r="F182" i="1"/>
  <c r="A182" i="1"/>
  <c r="E175" i="1"/>
  <c r="F175" i="1"/>
  <c r="A175" i="1"/>
  <c r="A147" i="1"/>
  <c r="E144" i="1"/>
  <c r="F144" i="1"/>
  <c r="A144" i="1"/>
  <c r="A141" i="1"/>
  <c r="A140" i="1"/>
  <c r="E102" i="1"/>
  <c r="F102" i="1"/>
  <c r="A102" i="1"/>
  <c r="F16" i="1"/>
  <c r="A126" i="1"/>
  <c r="E126" i="1"/>
  <c r="F126" i="1"/>
  <c r="F22" i="1"/>
  <c r="G102" i="1"/>
  <c r="G524" i="1"/>
  <c r="G375" i="1"/>
  <c r="G182" i="1"/>
  <c r="G175" i="1"/>
  <c r="G144" i="1"/>
  <c r="A527" i="1"/>
  <c r="A218" i="1"/>
  <c r="A215" i="1"/>
  <c r="A185" i="1"/>
  <c r="A137" i="1"/>
  <c r="A129" i="1"/>
  <c r="G126" i="1"/>
  <c r="E583" i="1"/>
  <c r="A583" i="1"/>
  <c r="F583" i="1"/>
  <c r="G583" i="1"/>
  <c r="A444" i="1"/>
  <c r="A331" i="1"/>
  <c r="A10" i="1"/>
  <c r="A11" i="1"/>
  <c r="A12" i="1"/>
  <c r="A17" i="1"/>
  <c r="E15" i="1"/>
  <c r="F15" i="1"/>
  <c r="A13" i="1"/>
  <c r="A14" i="1"/>
  <c r="A15" i="1"/>
  <c r="A16" i="1"/>
  <c r="E215" i="1"/>
  <c r="F215" i="1"/>
  <c r="E137" i="1"/>
  <c r="F137" i="1"/>
  <c r="A22" i="1"/>
  <c r="E11" i="1"/>
  <c r="F11" i="1"/>
  <c r="E12" i="1"/>
  <c r="F12" i="1"/>
  <c r="E13" i="1"/>
  <c r="F13" i="1"/>
  <c r="E14" i="1"/>
  <c r="F14" i="1"/>
  <c r="E10" i="1"/>
  <c r="F10" i="1"/>
  <c r="E9" i="1"/>
  <c r="F9" i="1"/>
  <c r="A23" i="1"/>
  <c r="G17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A48" i="1"/>
  <c r="A49" i="1"/>
  <c r="A51" i="1"/>
  <c r="A52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7" i="1"/>
  <c r="A108" i="1"/>
  <c r="A110" i="1"/>
  <c r="A111" i="1"/>
  <c r="A112" i="1"/>
  <c r="A115" i="1"/>
  <c r="A116" i="1"/>
  <c r="A117" i="1"/>
  <c r="A119" i="1"/>
  <c r="A122" i="1"/>
  <c r="A123" i="1"/>
  <c r="A124" i="1"/>
  <c r="A125" i="1"/>
  <c r="A131" i="1"/>
  <c r="A132" i="1"/>
  <c r="A135" i="1"/>
  <c r="A136" i="1"/>
  <c r="A142" i="1"/>
  <c r="G215" i="1"/>
  <c r="G137" i="1"/>
  <c r="G585" i="1"/>
  <c r="G588" i="1"/>
  <c r="A143" i="1"/>
  <c r="A149" i="1"/>
  <c r="A150" i="1"/>
  <c r="A151" i="1"/>
  <c r="A152" i="1"/>
  <c r="G586" i="1"/>
  <c r="G587" i="1"/>
  <c r="A153" i="1"/>
  <c r="A155" i="1"/>
  <c r="G590" i="1"/>
  <c r="A157" i="1"/>
  <c r="A158" i="1"/>
  <c r="A159" i="1"/>
  <c r="A160" i="1"/>
  <c r="A161" i="1"/>
  <c r="A164" i="1"/>
  <c r="A165" i="1"/>
  <c r="A166" i="1"/>
  <c r="A167" i="1"/>
  <c r="A168" i="1"/>
  <c r="A170" i="1"/>
  <c r="A172" i="1"/>
  <c r="A173" i="1"/>
  <c r="A174" i="1"/>
  <c r="A178" i="1"/>
  <c r="A179" i="1"/>
  <c r="A180" i="1"/>
  <c r="A181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4" i="1"/>
  <c r="A221" i="1"/>
  <c r="A222" i="1"/>
  <c r="A223" i="1"/>
  <c r="A224" i="1"/>
  <c r="A225" i="1"/>
  <c r="A226" i="1"/>
  <c r="A228" i="1"/>
  <c r="A229" i="1"/>
  <c r="A230" i="1"/>
  <c r="A231" i="1"/>
  <c r="A232" i="1"/>
  <c r="A233" i="1"/>
  <c r="A235" i="1"/>
  <c r="A236" i="1"/>
  <c r="A237" i="1"/>
  <c r="A238" i="1"/>
  <c r="A239" i="1"/>
  <c r="A242" i="1"/>
  <c r="A243" i="1"/>
  <c r="A244" i="1"/>
  <c r="A245" i="1"/>
  <c r="A246" i="1"/>
  <c r="A247" i="1"/>
  <c r="A249" i="1"/>
  <c r="A250" i="1"/>
  <c r="A251" i="1"/>
  <c r="A252" i="1"/>
  <c r="A253" i="1"/>
  <c r="A254" i="1"/>
  <c r="A256" i="1"/>
  <c r="A257" i="1"/>
  <c r="A258" i="1"/>
  <c r="A259" i="1"/>
  <c r="A260" i="1"/>
  <c r="A261" i="1"/>
  <c r="A263" i="1"/>
  <c r="A264" i="1"/>
  <c r="A265" i="1"/>
  <c r="A266" i="1"/>
  <c r="A267" i="1"/>
  <c r="A270" i="1"/>
  <c r="A272" i="1"/>
  <c r="A274" i="1"/>
  <c r="A275" i="1"/>
  <c r="A276" i="1"/>
  <c r="A280" i="1"/>
  <c r="A281" i="1"/>
  <c r="A282" i="1"/>
  <c r="A284" i="1"/>
  <c r="A286" i="1"/>
  <c r="A288" i="1"/>
  <c r="A291" i="1"/>
  <c r="A292" i="1"/>
  <c r="A293" i="1"/>
  <c r="A294" i="1"/>
  <c r="A296" i="1"/>
  <c r="A298" i="1"/>
  <c r="A300" i="1"/>
  <c r="A302" i="1"/>
  <c r="A303" i="1"/>
  <c r="A304" i="1"/>
  <c r="A305" i="1"/>
  <c r="A306" i="1"/>
  <c r="A307" i="1"/>
  <c r="A308" i="1"/>
  <c r="A309" i="1"/>
  <c r="A311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30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8" i="1"/>
  <c r="A349" i="1"/>
  <c r="A350" i="1"/>
  <c r="A351" i="1"/>
  <c r="A352" i="1"/>
  <c r="A353" i="1"/>
  <c r="A354" i="1"/>
  <c r="A355" i="1"/>
  <c r="A356" i="1"/>
  <c r="A357" i="1"/>
  <c r="A358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81" i="1"/>
  <c r="A382" i="1"/>
  <c r="A383" i="1"/>
  <c r="A384" i="1"/>
  <c r="A385" i="1"/>
  <c r="A386" i="1"/>
  <c r="A387" i="1"/>
  <c r="A388" i="1"/>
  <c r="A389" i="1"/>
  <c r="A390" i="1"/>
  <c r="A393" i="1"/>
  <c r="A394" i="1"/>
  <c r="A395" i="1"/>
  <c r="A396" i="1"/>
  <c r="A397" i="1"/>
  <c r="A398" i="1"/>
  <c r="A399" i="1"/>
  <c r="A400" i="1"/>
  <c r="A403" i="1"/>
  <c r="A404" i="1"/>
  <c r="A405" i="1"/>
  <c r="A406" i="1"/>
  <c r="A407" i="1"/>
  <c r="A409" i="1"/>
  <c r="A410" i="1"/>
  <c r="A411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9" i="1"/>
  <c r="A450" i="1"/>
  <c r="A451" i="1"/>
  <c r="A452" i="1"/>
  <c r="A453" i="1"/>
  <c r="A454" i="1"/>
  <c r="A455" i="1"/>
  <c r="A456" i="1"/>
  <c r="A457" i="1"/>
  <c r="A458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2" i="1"/>
  <c r="A483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7" i="1"/>
  <c r="A518" i="1"/>
  <c r="A521" i="1"/>
  <c r="A522" i="1"/>
  <c r="A523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7" i="1"/>
  <c r="A548" i="1"/>
  <c r="A549" i="1"/>
  <c r="A550" i="1"/>
  <c r="A551" i="1"/>
  <c r="A552" i="1"/>
  <c r="A553" i="1"/>
  <c r="A554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2" i="1"/>
  <c r="A573" i="1"/>
  <c r="A574" i="1"/>
  <c r="A575" i="1"/>
  <c r="A576" i="1"/>
  <c r="A577" i="1"/>
  <c r="A578" i="1"/>
  <c r="A579" i="1"/>
  <c r="A580" i="1"/>
  <c r="A581" i="1"/>
  <c r="A582" i="1"/>
</calcChain>
</file>

<file path=xl/sharedStrings.xml><?xml version="1.0" encoding="utf-8"?>
<sst xmlns="http://schemas.openxmlformats.org/spreadsheetml/2006/main" count="1032" uniqueCount="444">
  <si>
    <t>ITEM #</t>
  </si>
  <si>
    <t>DESCRIPTION</t>
  </si>
  <si>
    <t>QUANTITY</t>
  </si>
  <si>
    <t>UNIT</t>
  </si>
  <si>
    <t>GENERAL REQUIREMENTS</t>
  </si>
  <si>
    <t>Supervision</t>
  </si>
  <si>
    <t>Mobilization Costs</t>
  </si>
  <si>
    <t>Project Overheads</t>
  </si>
  <si>
    <t>Bonds</t>
  </si>
  <si>
    <t>INSURANCE</t>
  </si>
  <si>
    <t>TOTAL BASE BID</t>
  </si>
  <si>
    <t>CONTINGENCY</t>
  </si>
  <si>
    <t>Permits</t>
  </si>
  <si>
    <t>LS</t>
  </si>
  <si>
    <t xml:space="preserve">   Date:</t>
  </si>
  <si>
    <t>TRADE  COST</t>
  </si>
  <si>
    <t>CONTACT:</t>
  </si>
  <si>
    <t>Subtotal (General Requirements)</t>
  </si>
  <si>
    <t>SUBTOTAL</t>
  </si>
  <si>
    <t>DIVISION 08- OPENINGS</t>
  </si>
  <si>
    <t>Subtotal (Openings)</t>
  </si>
  <si>
    <t>DIVISION 26- ELECTRICAL</t>
  </si>
  <si>
    <t>Subtotal (Electrical)</t>
  </si>
  <si>
    <t>Final Clean-up</t>
  </si>
  <si>
    <t>DIVISION 03- CONCRETE</t>
  </si>
  <si>
    <t>Subtotal (Concrete)</t>
  </si>
  <si>
    <t>DIVISION 04- MASONRY</t>
  </si>
  <si>
    <t>Subtotal (Masonry)</t>
  </si>
  <si>
    <t>E-MAIL ADDRESS:</t>
  </si>
  <si>
    <t>PHONE NUMBER:</t>
  </si>
  <si>
    <t>Temporary Control &amp; Facilities</t>
  </si>
  <si>
    <t>CLIENT'S INFORMATION:</t>
  </si>
  <si>
    <t>Scaffolding</t>
  </si>
  <si>
    <t>TOTAL COST</t>
  </si>
  <si>
    <t>OVERHEAD &amp; PROFIT</t>
  </si>
  <si>
    <t>SF</t>
  </si>
  <si>
    <t>LF</t>
  </si>
  <si>
    <t>EA</t>
  </si>
  <si>
    <t>CY</t>
  </si>
  <si>
    <t>Second Floor</t>
  </si>
  <si>
    <t>Roof</t>
  </si>
  <si>
    <t>Ground Floor</t>
  </si>
  <si>
    <t>Door Trims</t>
  </si>
  <si>
    <t>Windows</t>
  </si>
  <si>
    <t>Duplex Receptacle</t>
  </si>
  <si>
    <t>3-Way Switch</t>
  </si>
  <si>
    <t>SCOPE: Everything</t>
  </si>
  <si>
    <t>MATERIAL UNIT COST</t>
  </si>
  <si>
    <t>DIVISION 22- PLUMBING</t>
  </si>
  <si>
    <t>Subtotal (Plumbing)</t>
  </si>
  <si>
    <t>Beams</t>
  </si>
  <si>
    <t>Duplex Receptacle W/ GFI</t>
  </si>
  <si>
    <t>Junction Box</t>
  </si>
  <si>
    <t>Single Pole Switch</t>
  </si>
  <si>
    <t>Disconnect Switch</t>
  </si>
  <si>
    <t>4-Way Switch</t>
  </si>
  <si>
    <t>DIVISION 02- SITE/DEMO</t>
  </si>
  <si>
    <t>First Floor</t>
  </si>
  <si>
    <t>Existing Door To Be Removed</t>
  </si>
  <si>
    <t>Existing Window To Be Removed</t>
  </si>
  <si>
    <t>Existing Screen Enclosure To Be Removed</t>
  </si>
  <si>
    <t>Existing Framed Partition To Be Demolished</t>
  </si>
  <si>
    <t>Existing Skylight To Be Removed</t>
  </si>
  <si>
    <t>Existing  Flooring &amp; Ceiling To Be Replaced</t>
  </si>
  <si>
    <t>Existing Steps To Be Redesigned</t>
  </si>
  <si>
    <t>Remove All Cabinets</t>
  </si>
  <si>
    <t>Existing Column To Be Removed</t>
  </si>
  <si>
    <t>Remove Kitchen Appliances</t>
  </si>
  <si>
    <t>Remove Plumbing Fixtures</t>
  </si>
  <si>
    <t>Remove All Finishes</t>
  </si>
  <si>
    <t>Remove Countertop</t>
  </si>
  <si>
    <t>Remove Wall Finishes</t>
  </si>
  <si>
    <t>Remove Wall Tiles</t>
  </si>
  <si>
    <t>Remove Electrical,Mechanical &amp; Plumbing Piping</t>
  </si>
  <si>
    <t>Trees To Be Removed</t>
  </si>
  <si>
    <t>Remove Railing</t>
  </si>
  <si>
    <t>Remove Bath Finishes &amp; Millwork</t>
  </si>
  <si>
    <t>Remove Flooring &amp; Ceiling</t>
  </si>
  <si>
    <t>Site</t>
  </si>
  <si>
    <t>New Driveway (Loose Gravel)</t>
  </si>
  <si>
    <t>(10'-0"x10'-0") Visibility Triangles</t>
  </si>
  <si>
    <t>New Eqipment Pad</t>
  </si>
  <si>
    <t>New Wood Deck</t>
  </si>
  <si>
    <t>Existing Pavers To Be Replaced</t>
  </si>
  <si>
    <t>FPL Pole Mounted Transformer</t>
  </si>
  <si>
    <t>(4") PVC Pipe</t>
  </si>
  <si>
    <t>Clean Out</t>
  </si>
  <si>
    <t>Septic Tank W/ 1350 Gallons</t>
  </si>
  <si>
    <t>Distribution Box</t>
  </si>
  <si>
    <t>Generator 15 Kw</t>
  </si>
  <si>
    <t>Trees &amp; Plant</t>
  </si>
  <si>
    <t xml:space="preserve">Bursera Simaruba 'BS' </t>
  </si>
  <si>
    <t>Lignum Vitae 'LIG'</t>
  </si>
  <si>
    <t>Dypsis Cabadae 'DC'</t>
  </si>
  <si>
    <t>Caesalpinia Granadillo 'CAG'</t>
  </si>
  <si>
    <t>Bambusa Malingensis 'BTX'</t>
  </si>
  <si>
    <t>Beaucarnea Recurvata 'BR'</t>
  </si>
  <si>
    <t>Myrcianthes Fragrans 'MF'</t>
  </si>
  <si>
    <t>Cocos Nucifera 'CN'</t>
  </si>
  <si>
    <t>Licuala Grandis 'LIC'</t>
  </si>
  <si>
    <t>Dypsis Leptocheilos 'TED'</t>
  </si>
  <si>
    <t>Pandanus Utilis 'PU'</t>
  </si>
  <si>
    <t>Bambusa Chungii 'BC'</t>
  </si>
  <si>
    <t>Adansonia Digitata 'BAO'</t>
  </si>
  <si>
    <t>Ravenala Madagascariensis 'TRA'</t>
  </si>
  <si>
    <t>Caryota Mitis 'CU'</t>
  </si>
  <si>
    <t>Shrubs &amp; Ground Cover</t>
  </si>
  <si>
    <t>Anturio 'GIN'</t>
  </si>
  <si>
    <t>Anturio 'ANT'</t>
  </si>
  <si>
    <t>Peace Lily 'SP'</t>
  </si>
  <si>
    <t>Orange Bird 'STR'</t>
  </si>
  <si>
    <t>Tree Fern 'TFR'</t>
  </si>
  <si>
    <t>Raphis 'RE'</t>
  </si>
  <si>
    <t>Fishtail Palm 'CU'</t>
  </si>
  <si>
    <t>Gardenia 'Gar'</t>
  </si>
  <si>
    <t xml:space="preserve">Xandau 'PX' </t>
  </si>
  <si>
    <t xml:space="preserve">Jamaican Caper 'Jam' </t>
  </si>
  <si>
    <t>Cycad 'CY'</t>
  </si>
  <si>
    <t>Heliconia 'HEL'</t>
  </si>
  <si>
    <t>Giant Phillodendron 'PGI'</t>
  </si>
  <si>
    <t xml:space="preserve">White Begonia 'WBG' </t>
  </si>
  <si>
    <t xml:space="preserve">Imperial Bromeliad 'AL' </t>
  </si>
  <si>
    <t xml:space="preserve">Red Congo 'PHR' </t>
  </si>
  <si>
    <t>Silver Bay 'AGL'</t>
  </si>
  <si>
    <t xml:space="preserve">Alocasia 'ALO' </t>
  </si>
  <si>
    <t xml:space="preserve">Monsteria 'MD' </t>
  </si>
  <si>
    <t xml:space="preserve">Burle Marx 'PHB' </t>
  </si>
  <si>
    <t xml:space="preserve">Wart Fern 'WFR' </t>
  </si>
  <si>
    <t xml:space="preserve">Liriope Superblue 'LIR' </t>
  </si>
  <si>
    <t xml:space="preserve">Peanuts 'PEA' </t>
  </si>
  <si>
    <t>Demolition</t>
  </si>
  <si>
    <t>Concrete Column</t>
  </si>
  <si>
    <t xml:space="preserve">(8"x12") Concrete Column 'TC1' Reinf W/ (1 EA &amp; 10'-0" H)
4#5 Long Bars </t>
  </si>
  <si>
    <t>(8"x16") Concrete Column 'TC' Reinf W/ (8 EA &amp; 10'-0" H)
6#5 Long Bars</t>
  </si>
  <si>
    <t>Footings</t>
  </si>
  <si>
    <t>(4'-0"x4'-0"x12") Footing 'F-4' Reinf W/ (2 EA)
5#5 EW Bottom Reinf &amp; 5#5 EW Top Reinf</t>
  </si>
  <si>
    <t>(3'-0"x3'-0"x12") Footing 'F-3' Reinf W/ (3 EA)
4#5 EW Bottom Reinf &amp; 4#5 EW Top Reinf</t>
  </si>
  <si>
    <t xml:space="preserve">(3'-6"x1'-6"x12") Footing 'F-3.5x1.5' Reinf W/ (1 EA)
4#5 Short &amp; 2#5 Long </t>
  </si>
  <si>
    <t>2nd Floor</t>
  </si>
  <si>
    <t>(8"x16") Concrete Column 'TC' Reinf W/ (4 EA &amp; 10'-0" H)
6#5 Long Bars</t>
  </si>
  <si>
    <t>DIVISION 06- WOOD</t>
  </si>
  <si>
    <t>CMU Wall</t>
  </si>
  <si>
    <t>(8") Bearing CMU Wall Reinf W/  (36 LF &amp; 10'-0" H)
#5 Rebar @ 32" In C.L Of Filled Cell</t>
  </si>
  <si>
    <t>(8") Bearing CMU Wall Reinf W/  (69 LF &amp; 10'-0" H)
#5 Rebar @ 32" In C.L Of Filled Cell</t>
  </si>
  <si>
    <t>New Rebar Into Existing Wall. #5 Dowel Bar (20 EA &amp; 10'-0" H)</t>
  </si>
  <si>
    <t>New Rebar Into Existing Wall. #5 Dowel Bar (12 EA &amp; 10'-0" H)</t>
  </si>
  <si>
    <t>Steel Column</t>
  </si>
  <si>
    <t>Steel Column 'SC' W/ (4 EA &amp; 10'-0" H)
Bottom Steel Plate</t>
  </si>
  <si>
    <t>Steel Column 'SC1' W/ (1 EA &amp; 10'-0" H)
Bottom Steel Plate</t>
  </si>
  <si>
    <t>Wood Trusses</t>
  </si>
  <si>
    <t>New Prefab Wood Trusses @ 24" O.C 'T-1'</t>
  </si>
  <si>
    <t>New Prefab Wood Trusses @ 24" O.C 'T-2'</t>
  </si>
  <si>
    <t>New Prefab Wood Trusses @ 24" O.C 'T-3'</t>
  </si>
  <si>
    <t>New Prefab Wood Trusses @ 24" O.C 'T-6'</t>
  </si>
  <si>
    <t>(2x10) PT Wood Rafters @ 24" O.C 'R-1'</t>
  </si>
  <si>
    <t>Sheathing</t>
  </si>
  <si>
    <t>(5/8") Ply Wood Sheathing</t>
  </si>
  <si>
    <t>Miscellaneous</t>
  </si>
  <si>
    <t>One Line (2x4) Blocking</t>
  </si>
  <si>
    <t xml:space="preserve">(2x4) Bottom Chord Bracing @ 8'-0" </t>
  </si>
  <si>
    <t>Two Line (2x4) Blocking</t>
  </si>
  <si>
    <t>GT-1 (2-PL)</t>
  </si>
  <si>
    <t>GT-2 (2-PL)</t>
  </si>
  <si>
    <t>New Prefab Wood Trusses @ 24" O.C 'T-4'</t>
  </si>
  <si>
    <t>New Prefab Wood Trusses @ 24" O.C 'T-5'</t>
  </si>
  <si>
    <t xml:space="preserve">New Prefab Wood Trusses @ 24" O.C </t>
  </si>
  <si>
    <t>Piggy Back Valley Trusses @ 24" O.C</t>
  </si>
  <si>
    <t>New Roof Flat Concrete Tiles</t>
  </si>
  <si>
    <t>Gutter</t>
  </si>
  <si>
    <t>Cont Galv Metal Drip Edge</t>
  </si>
  <si>
    <t>Fascia</t>
  </si>
  <si>
    <t>(6'-0"x7'-9") Aluminum Fixed Window 'A'</t>
  </si>
  <si>
    <t>(5'-3"x6'-3") Aluminum Fixed Window 'B'</t>
  </si>
  <si>
    <t>(9'-3"x14'-9") Aluminum Fixed Window 'C'</t>
  </si>
  <si>
    <t>(7'-9"x12'-0") Aluminum Fixed Window 'D'</t>
  </si>
  <si>
    <t>(6'-0"x4'-9") Aluminum Casement Window 'E'</t>
  </si>
  <si>
    <t>(10'-3"x6'-0") Aluminum Casement Window 'F'</t>
  </si>
  <si>
    <t>(6'-0"x6'-0") Aluminum Casement Window 'G'</t>
  </si>
  <si>
    <t>(5'-0"x4'-6") Aluminum Casement Window 'H'</t>
  </si>
  <si>
    <t>(5'-3"x4'-9") Aluminum Casement Window 'I'</t>
  </si>
  <si>
    <t>(4'-0"x5'-6") Aluminum Casement Window 'J'</t>
  </si>
  <si>
    <t>(2'-8"x5'-6") Aluminum Fixed Window 'K'</t>
  </si>
  <si>
    <t>(2'-4"x4'-0") Aluminum Fixed Window 'L'</t>
  </si>
  <si>
    <t>(24" Dia) Aluminum Fixed Window 'M'</t>
  </si>
  <si>
    <t>(5'-4"x5'-6") Aluminum Casement Window 'N'</t>
  </si>
  <si>
    <t>Doors</t>
  </si>
  <si>
    <t>(6'-2"x7'-9") Aluminum Glass Door W/ Frame</t>
  </si>
  <si>
    <t>(12'-0"x9'-0") Aluminum Glass Door W/ Frame</t>
  </si>
  <si>
    <t>(5'-10"x7'-9") Aluminum Glass Door W/ Frame</t>
  </si>
  <si>
    <t>(3'-0"x7'-6") Aluminum Glass Door W/ Frame</t>
  </si>
  <si>
    <t>(2'-8"x6'-8") Solid Core Wood Door W/ Frame</t>
  </si>
  <si>
    <t>(6'-0"x7'-6") Solid Core Wood Door W/ Frame</t>
  </si>
  <si>
    <t>(3'-0"x6'-8") Solid Core Wood Door W/ Frame</t>
  </si>
  <si>
    <t>(2'-2"x6'-8") Solid Core Wood Door W/ Frame</t>
  </si>
  <si>
    <t>(2'-6"x6'-8") Solid Core Wood Door W/ Frame</t>
  </si>
  <si>
    <t>(2'-10"x6'-8") Solid Core Wood Door W/ Frame</t>
  </si>
  <si>
    <t>(3'-8"x6'-8") Solid Core Wood Door W/ Frame</t>
  </si>
  <si>
    <t>(4'-0"x6'-8") Solid Core Wood Door W/ Frame</t>
  </si>
  <si>
    <t>DIVISION 09- FINISHES</t>
  </si>
  <si>
    <t>Walls</t>
  </si>
  <si>
    <t>(4") New Framed Wall (75 LF &amp; 10'-0" H)</t>
  </si>
  <si>
    <t>(2"x4") Metal Studs @ 16" O.C (57 EA &amp; 574 LF)</t>
  </si>
  <si>
    <t>(5/8") Gypsum Wall Board</t>
  </si>
  <si>
    <t>(2-11") Thick Batt Insulation</t>
  </si>
  <si>
    <t>Mid Brace</t>
  </si>
  <si>
    <t>Sealant</t>
  </si>
  <si>
    <t>Top &amp; Bottom Runner</t>
  </si>
  <si>
    <t>(6") New Framed Wall (7 LF &amp; 10'-0" H)</t>
  </si>
  <si>
    <t>(2"x6") Metal Studs @ 16" O.C (6 EA &amp; 63 LF)</t>
  </si>
  <si>
    <t>Furring Wall (62 LF &amp; 10'-0" H)</t>
  </si>
  <si>
    <t>(1 5/8") Metal Furring</t>
  </si>
  <si>
    <t>R-7.1 Insulation</t>
  </si>
  <si>
    <t>(4") New Framed Wall (148 LF &amp; 10'-0" H)</t>
  </si>
  <si>
    <t>(2"x4") Metal Studs @ 16" O.C (112 EA &amp; 1123 LF)</t>
  </si>
  <si>
    <t>(8") New Framed Wall (5 LF &amp; 10'-0" H)</t>
  </si>
  <si>
    <t>(2"x8") Metal Studs @ 16" O.C (5 EA &amp; 48 LF)</t>
  </si>
  <si>
    <t>Furring Wall (87 LF &amp; 10'-0" H)</t>
  </si>
  <si>
    <t>Reflected Ceiling</t>
  </si>
  <si>
    <t>(5/8") Gypsum Board Ceiling W/ Framing</t>
  </si>
  <si>
    <t>Exterior</t>
  </si>
  <si>
    <t>Smooth Stucco Finish. Stucco Band. (10'-0" H)</t>
  </si>
  <si>
    <t>Stucco Band</t>
  </si>
  <si>
    <t>(3/4") Stucco Finish</t>
  </si>
  <si>
    <t>Finishes</t>
  </si>
  <si>
    <t>(5/8") Gypsum Board Ceiling Paint</t>
  </si>
  <si>
    <t>Floor</t>
  </si>
  <si>
    <t>Floor Wood 'FW-1'
Manufacturer: DECO27</t>
  </si>
  <si>
    <t>Floor Tile 'FT-1'
Manufacturer: Villa Lagon Tile</t>
  </si>
  <si>
    <t>Floor Tile 'FT-2'
Manufacturer: CLE</t>
  </si>
  <si>
    <t xml:space="preserve">Wall Paint   </t>
  </si>
  <si>
    <t>Paint 'PT-1'
Manufacturer: Benjamin Moore</t>
  </si>
  <si>
    <t>Base</t>
  </si>
  <si>
    <t>Wall Base Board 'BS-1'
Manufacturer: Benjamin Moore</t>
  </si>
  <si>
    <t>Floor Tile 'FT-5'
Manufacturer: Marble Systems</t>
  </si>
  <si>
    <t>Floor Tile 'FT-4'
Manufacturer: Marble Systems</t>
  </si>
  <si>
    <t>Floor Tile 'FT-3'
Manufacturer: Marble Systems</t>
  </si>
  <si>
    <t>Door Paint</t>
  </si>
  <si>
    <t>Millwork 'M-3'</t>
  </si>
  <si>
    <t>Millwork 'M-8'</t>
  </si>
  <si>
    <t>Wall Tiles 'T-2'</t>
  </si>
  <si>
    <t>Wall Tiles 'T-3'</t>
  </si>
  <si>
    <t>Wall Tiles 'T-4'</t>
  </si>
  <si>
    <t>Wall Tiles 'T-5'</t>
  </si>
  <si>
    <t>Wall Tiles 'T-6'</t>
  </si>
  <si>
    <t>Wood Panel 'W-1'</t>
  </si>
  <si>
    <t>Wainscoating 'W-2'</t>
  </si>
  <si>
    <t>Wood Panel 'W-3'</t>
  </si>
  <si>
    <t>Wood Panel 'W-4'</t>
  </si>
  <si>
    <t>Wood Panel 'W-5'</t>
  </si>
  <si>
    <t>Wall Paper 'W-P'</t>
  </si>
  <si>
    <t>Wall Paper 'WP-1'</t>
  </si>
  <si>
    <t>Wall Paper 'WP-2'</t>
  </si>
  <si>
    <t>Wall Paper 'WP-3'</t>
  </si>
  <si>
    <t>Wall Finishes</t>
  </si>
  <si>
    <t>Stairs:
Tread 'ST-1' : 14 EA
Handrail 'ST-2' : 15 LF
Guardrail 'ST-3' : 19 LF</t>
  </si>
  <si>
    <t xml:space="preserve">Stairs  </t>
  </si>
  <si>
    <t>Subtotal (Finishes)</t>
  </si>
  <si>
    <t>Subtotal (Roofing)</t>
  </si>
  <si>
    <t>Subtotal (Wood)</t>
  </si>
  <si>
    <t>Subtotal (Metal)</t>
  </si>
  <si>
    <t>DIVISION 05- METAL</t>
  </si>
  <si>
    <t>Subtotal (Site)</t>
  </si>
  <si>
    <t>Mill Work</t>
  </si>
  <si>
    <t>(14'-11 1/2"x7'-9 1/2") Lacquered Cabinetry</t>
  </si>
  <si>
    <t>Bar Base Cabinetry</t>
  </si>
  <si>
    <t>Base Cabinetry</t>
  </si>
  <si>
    <t>Vanity Base Cabinet</t>
  </si>
  <si>
    <t>Wall Cabinetry</t>
  </si>
  <si>
    <t>Cabinet 'M11'</t>
  </si>
  <si>
    <t>Cabinet 'M12'</t>
  </si>
  <si>
    <t>Closet</t>
  </si>
  <si>
    <t>Full Height Cabinet 'M7'</t>
  </si>
  <si>
    <t>Kitchen Island Cabinetry</t>
  </si>
  <si>
    <t>Laundary Base Cabinets</t>
  </si>
  <si>
    <t>Pantry</t>
  </si>
  <si>
    <t>Backsplash 'T-1'</t>
  </si>
  <si>
    <t>Countertop</t>
  </si>
  <si>
    <t>Countertop 'S1'</t>
  </si>
  <si>
    <t>Countertop 'S3'</t>
  </si>
  <si>
    <t>Countertop 'S4'</t>
  </si>
  <si>
    <t>Countertop 'S5'</t>
  </si>
  <si>
    <t>Countertop 'S6'</t>
  </si>
  <si>
    <t>Countertop 'S7'</t>
  </si>
  <si>
    <t>Kitchen Island 'S2'</t>
  </si>
  <si>
    <t>Ceiling 'C-1'
Model: Beam</t>
  </si>
  <si>
    <t>Basin Sink</t>
  </si>
  <si>
    <t>Drain</t>
  </si>
  <si>
    <t>Drain.  
Manufacturer: Water Works</t>
  </si>
  <si>
    <t>Faucet.  
Manufacturer: Kohler</t>
  </si>
  <si>
    <t>Faucet.  
Manufacturer: Kraus</t>
  </si>
  <si>
    <t>Faucet.  
Manufacturer: Waterworks</t>
  </si>
  <si>
    <t>Faucet. 
Manufacturer: Brizo</t>
  </si>
  <si>
    <t>Hand Shower.  
Manufacturer: Water Works</t>
  </si>
  <si>
    <t>Hand Towel Ring.  
Manufacturer: Waterworks</t>
  </si>
  <si>
    <t>Mirror.  
Manufacturer: SDK</t>
  </si>
  <si>
    <t>Prep Drain</t>
  </si>
  <si>
    <t>Prep Faucet.  
Manufacturer: Brizo</t>
  </si>
  <si>
    <t>Prep Sink.  
Manufacturer: Kohler</t>
  </si>
  <si>
    <t>Pressure Balancing Valve.  
Manufacturer: Water Works</t>
  </si>
  <si>
    <t>Rain Head</t>
  </si>
  <si>
    <t>Rain Head Arm.  
Manufacturer: Water Works</t>
  </si>
  <si>
    <t>Shower Arm.  
Manufacturer: Water Works</t>
  </si>
  <si>
    <t>Shower Head.  
Manufacturer: Water Works</t>
  </si>
  <si>
    <t>Shower Trim.  
Manufacturer: Water Works</t>
  </si>
  <si>
    <t>Sink.  
Manufacturer: Elkay</t>
  </si>
  <si>
    <t>Sink.  
Manufacturer: Kohler</t>
  </si>
  <si>
    <t>Sink.  
Manufacturer: Water Works</t>
  </si>
  <si>
    <t>Thermostatic Valve.  
Manufacturer: Water Works</t>
  </si>
  <si>
    <t>Toilet Paper Holder.  
Manufacturer: Water Works</t>
  </si>
  <si>
    <t>Toilet.  
Manufacturer: Toto</t>
  </si>
  <si>
    <t>Towel Bar.  
Manufacturer: Water Works</t>
  </si>
  <si>
    <t>Towel Hook.  
Manufacturer: Water Works</t>
  </si>
  <si>
    <t>Two Way Diverter Valve.  
Manufacturer: Water Works</t>
  </si>
  <si>
    <t>Volume Control Valve.  
Manufacturer: Water Works</t>
  </si>
  <si>
    <t>Robe Hook</t>
  </si>
  <si>
    <t>Plumbing Fixtures &amp; Accessories</t>
  </si>
  <si>
    <t>Range. 
Manufacturer: La Cornue Cornufe</t>
  </si>
  <si>
    <t>Wall Hood. 
Manufacturer: Wolf</t>
  </si>
  <si>
    <t>(30") All Fridge. 
Manufacturer: Thermador</t>
  </si>
  <si>
    <t>(18") All Freezer. 
Manufacturer: Thermador</t>
  </si>
  <si>
    <t>(30") Fridge &amp; Bottom Freezer. 
Manufacturer: Thermador</t>
  </si>
  <si>
    <t>Heater Kit. 
Manufacturer: Thermador</t>
  </si>
  <si>
    <t>Dish Washer. 
Manufacturer: Thermador</t>
  </si>
  <si>
    <t>(30") Oven/Microwave Combo. 
Manufacturer: Thermador</t>
  </si>
  <si>
    <t>Ice Maker. 
Manufacturer: Scotsman</t>
  </si>
  <si>
    <t>Wine Storage. 
Manufacturer: Uline</t>
  </si>
  <si>
    <t>Washer. 
Manufacturer: Electrolux</t>
  </si>
  <si>
    <t>Dryer. 
Manufacturer: Electrolux</t>
  </si>
  <si>
    <t>(42") Outdoor Grill. 
Manufacturer: Wolf</t>
  </si>
  <si>
    <t>Subtotal (HVAC)</t>
  </si>
  <si>
    <t>Domestic</t>
  </si>
  <si>
    <t>Piping</t>
  </si>
  <si>
    <t>(1/2") Cold Water Pipe</t>
  </si>
  <si>
    <t>(3/4") Cold Water Pipe</t>
  </si>
  <si>
    <t>(1 1/2") Cold Water Pipe</t>
  </si>
  <si>
    <t>(1/2") Hot Water Pipe</t>
  </si>
  <si>
    <t>(1/2") Hot Water Return Pipe</t>
  </si>
  <si>
    <t>(3/4") Hot Water Pipe</t>
  </si>
  <si>
    <t>(3/4") Gas Pipe</t>
  </si>
  <si>
    <t>(1/2") Gas Pipe</t>
  </si>
  <si>
    <t>End Cap</t>
  </si>
  <si>
    <t>Isolation Valve</t>
  </si>
  <si>
    <t>(1") Cold Water Pipe</t>
  </si>
  <si>
    <t>(1") Hot Water Pipe</t>
  </si>
  <si>
    <t>(1") Hot Water Return Pipe</t>
  </si>
  <si>
    <t>Sanitary</t>
  </si>
  <si>
    <t>(2") Sanitary Pipe</t>
  </si>
  <si>
    <t>(3") Sanitary Pipe</t>
  </si>
  <si>
    <t>(1 1/2") Sanitary Pipe</t>
  </si>
  <si>
    <t>AAV</t>
  </si>
  <si>
    <t>Ducts</t>
  </si>
  <si>
    <t>(10x8) Fiber Glass Duct</t>
  </si>
  <si>
    <t>(16x10) Fiber Glass Duct</t>
  </si>
  <si>
    <t>(22x10) Fiber Glass Duct</t>
  </si>
  <si>
    <t>(26x10) Fiber Glass Duct</t>
  </si>
  <si>
    <t>(8" Dia) Flexible Duct</t>
  </si>
  <si>
    <t>(6" Dia) Flexible Duct Work</t>
  </si>
  <si>
    <t>(8" Dia) Fiber Glass Duct</t>
  </si>
  <si>
    <t>(6" Dia) Fiber Glass Duct</t>
  </si>
  <si>
    <t>(3/4" Dia) Refrigerant Or Condensate Pipe</t>
  </si>
  <si>
    <t>(4" Dia) Fiber Glass Duct</t>
  </si>
  <si>
    <t>Fixtures</t>
  </si>
  <si>
    <t>(16x10) MUA</t>
  </si>
  <si>
    <t>Air Handling Unit 'AHU-1'</t>
  </si>
  <si>
    <t>Exhaust Fan 'EF-A'</t>
  </si>
  <si>
    <t>Makeup Air Grille</t>
  </si>
  <si>
    <t>Return Grille 'R' W/ 1375 CFM</t>
  </si>
  <si>
    <t>Return Grille 'R1' W/ 225 CFM</t>
  </si>
  <si>
    <t>Return Grille 'R1' W/ 200 CFM</t>
  </si>
  <si>
    <t>Return Grille 'R1' W/ 250 CFM</t>
  </si>
  <si>
    <t>Return Grille 'R2' W/ 600 CFM</t>
  </si>
  <si>
    <t>Supply Diffuser 'S1' W/ 225 CFM</t>
  </si>
  <si>
    <t>Supply Diffuser 'S1' W/ 150 CFM</t>
  </si>
  <si>
    <t>Supply Diffuser 'S1' W/ 25 CFM</t>
  </si>
  <si>
    <t>Supply Diffuser 'S1' W/ 200 CFM</t>
  </si>
  <si>
    <t>Supply Diffuser 'S1' W/ 75 CFM</t>
  </si>
  <si>
    <t>Supply Diffuser 'S1' W/ 50 CFM</t>
  </si>
  <si>
    <t>Thermostat</t>
  </si>
  <si>
    <t>Fan Coil Unit 'FCU-4'</t>
  </si>
  <si>
    <t>Condensing Unit 'CU-1'</t>
  </si>
  <si>
    <t>Condensing Unit 'CU-2'</t>
  </si>
  <si>
    <t>Condensing Unit 'CU-3'</t>
  </si>
  <si>
    <t>Condensing Unit 'CU-4'</t>
  </si>
  <si>
    <t>Fittings</t>
  </si>
  <si>
    <t>Back Draft Damper</t>
  </si>
  <si>
    <t>Transition</t>
  </si>
  <si>
    <t>(4" Dia) Duct</t>
  </si>
  <si>
    <t>(4" Dia) Flexible Duct</t>
  </si>
  <si>
    <t>(10" Dia) Flexible Duct</t>
  </si>
  <si>
    <t>(6" Dia) Flexible Duct</t>
  </si>
  <si>
    <t>(16x8) Fiber Glass Duct</t>
  </si>
  <si>
    <t>(20x8) Fiber Glass Duct</t>
  </si>
  <si>
    <t>(14x10) Fiber Glass Duct</t>
  </si>
  <si>
    <t>(12x8) Fiber Glass Duct</t>
  </si>
  <si>
    <t>Exhaust Fan 'EF-B'</t>
  </si>
  <si>
    <t>Supply Diffuser 'S1' W/ 400 CFM</t>
  </si>
  <si>
    <t>Return Grille 'R1' W/ 100 CFM</t>
  </si>
  <si>
    <t>Return Grille 'R1' W/ 550 CFM</t>
  </si>
  <si>
    <t>Return Grille 'R1' W/ 175 CFM</t>
  </si>
  <si>
    <t>Air Handling Unit 'AHU-3'</t>
  </si>
  <si>
    <t>Air Handling Unit 'AHU-2'</t>
  </si>
  <si>
    <t>(8") Dia Duct</t>
  </si>
  <si>
    <t>(4") Dia Duct</t>
  </si>
  <si>
    <t>(6") Dia Duct</t>
  </si>
  <si>
    <t>Power</t>
  </si>
  <si>
    <t>Duplex Receptacle W/ GFI &amp; WP</t>
  </si>
  <si>
    <t>Quadplex Receptacle</t>
  </si>
  <si>
    <t>Data Jack</t>
  </si>
  <si>
    <t>Switched Receptacle</t>
  </si>
  <si>
    <t>Quadplex Receptacle W/ GFI</t>
  </si>
  <si>
    <t>GFCI Receptacle</t>
  </si>
  <si>
    <t>Special Receptacle</t>
  </si>
  <si>
    <t>Panel 'PD'</t>
  </si>
  <si>
    <t>Panel 'MDP'</t>
  </si>
  <si>
    <t>Air Switch</t>
  </si>
  <si>
    <t>Electrical Disposal</t>
  </si>
  <si>
    <t>Motor Rated Switch</t>
  </si>
  <si>
    <t>Single Pole Receptacle</t>
  </si>
  <si>
    <t xml:space="preserve">Lighting </t>
  </si>
  <si>
    <t>Recessed Light</t>
  </si>
  <si>
    <t>Smoke Sensor</t>
  </si>
  <si>
    <t>Wall Mounted Light</t>
  </si>
  <si>
    <t>Ceiling Fan</t>
  </si>
  <si>
    <t>Surface Mounted Light</t>
  </si>
  <si>
    <t>Jamb Switch</t>
  </si>
  <si>
    <t>LED Strip Light</t>
  </si>
  <si>
    <t>Fluoresent Light</t>
  </si>
  <si>
    <t>Smoke &amp; CO Sensor</t>
  </si>
  <si>
    <t>Light Fixture</t>
  </si>
  <si>
    <t>DIVISION 07- THERMAL &amp; MOISTURE PROTECTION</t>
  </si>
  <si>
    <t>DIVISION 10- SPECIALITIES</t>
  </si>
  <si>
    <t>DIVISION 23 - HVAC</t>
  </si>
  <si>
    <t>(8"x16") Beam '2B-1' W/ (18 LF)
#3 @ 8" O.C Stirrups</t>
  </si>
  <si>
    <t>(8") Beam '2B-5' W/ (13 LF)
#3 @ 8" O.C Stirrups</t>
  </si>
  <si>
    <t>(8"x16") Beam '2B-4' W/ (18 LF)
#3 @ 8" O.C Stirrups</t>
  </si>
  <si>
    <t xml:space="preserve">(8"x24") Beam 'TB-1' W/ (23 LF)
4#3 @ 12" O.C Corners </t>
  </si>
  <si>
    <t>(8"x12") Beam 'TB' W/ (45 LF)
4#3 @ 12" O.C Corners</t>
  </si>
  <si>
    <t>(8"x12") Beam 'RB-2' W/ (27 LF)
#3 @ 8" O.C Stirrups</t>
  </si>
  <si>
    <t>(8"x18") Beam 'RB-1' W/ (20 LF)
#3 @ 7" O.C Stirrups</t>
  </si>
  <si>
    <t>Subtotal (Specialties)</t>
  </si>
  <si>
    <t>DIVISION 11- EQUIPMENT</t>
  </si>
  <si>
    <t>Subtotal (Equipment)</t>
  </si>
  <si>
    <r>
      <t xml:space="preserve">PROJECT ID: </t>
    </r>
    <r>
      <rPr>
        <b/>
        <sz val="12"/>
        <color rgb="FF007F00"/>
        <rFont val="Calibri"/>
        <family val="2"/>
        <scheme val="minor"/>
      </rPr>
      <t>Torre Residence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</si>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</sst>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0.0%"/>
    <numFmt numFmtId="167" formatCode="mm/dd/yy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7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0000B3"/>
      <name val="Calibri"/>
      <family val="2"/>
      <scheme val="minor"/>
    </font>
    <font>
      <b/>
      <sz val="11"/>
      <color rgb="FF0000B3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rgb="FF0000B3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ont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9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Continuous" vertical="center"/>
    </xf>
    <xf numFmtId="0" fontId="7" fillId="5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7" fillId="5" borderId="10" xfId="0" applyFont="1" applyFill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5" borderId="10" xfId="0" applyFont="1" applyFill="1" applyBorder="1" applyAlignment="1">
      <alignment horizontal="left" vertical="center"/>
    </xf>
    <xf numFmtId="9" fontId="1" fillId="2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167" fontId="7" fillId="5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vertical="center"/>
    </xf>
    <xf numFmtId="166" fontId="10" fillId="4" borderId="2" xfId="0" applyNumberFormat="1" applyFont="1" applyFill="1" applyBorder="1" applyAlignment="1">
      <alignment vertical="center"/>
    </xf>
    <xf numFmtId="166" fontId="10" fillId="4" borderId="2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9" fontId="1" fillId="7" borderId="0" xfId="0" applyNumberFormat="1" applyFont="1" applyFill="1" applyBorder="1" applyAlignment="1">
      <alignment vertical="center"/>
    </xf>
    <xf numFmtId="9" fontId="1" fillId="7" borderId="0" xfId="0" applyNumberFormat="1" applyFont="1" applyFill="1" applyBorder="1" applyAlignment="1">
      <alignment horizontal="center" vertical="center"/>
    </xf>
    <xf numFmtId="166" fontId="4" fillId="7" borderId="0" xfId="0" applyNumberFormat="1" applyFont="1" applyFill="1" applyBorder="1" applyAlignment="1">
      <alignment horizontal="center" vertical="center"/>
    </xf>
    <xf numFmtId="166" fontId="4" fillId="7" borderId="0" xfId="0" applyNumberFormat="1" applyFont="1" applyFill="1" applyBorder="1" applyAlignment="1">
      <alignment vertical="center"/>
    </xf>
    <xf numFmtId="9" fontId="4" fillId="7" borderId="0" xfId="0" applyNumberFormat="1" applyFont="1" applyFill="1" applyBorder="1" applyAlignment="1">
      <alignment horizontal="center" vertical="center"/>
    </xf>
    <xf numFmtId="9" fontId="4" fillId="7" borderId="0" xfId="0" applyNumberFormat="1" applyFont="1" applyFill="1" applyBorder="1" applyAlignment="1">
      <alignment vertical="center"/>
    </xf>
    <xf numFmtId="0" fontId="15" fillId="5" borderId="3" xfId="0" applyFont="1" applyFill="1" applyBorder="1" applyAlignment="1">
      <alignment horizontal="right" vertical="center"/>
    </xf>
    <xf numFmtId="165" fontId="1" fillId="2" borderId="5" xfId="0" applyNumberFormat="1" applyFont="1" applyFill="1" applyBorder="1" applyAlignment="1">
      <alignment vertical="center"/>
    </xf>
    <xf numFmtId="165" fontId="1" fillId="7" borderId="11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5" fontId="14" fillId="4" borderId="8" xfId="0" applyNumberFormat="1" applyFont="1" applyFill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165" fontId="4" fillId="5" borderId="15" xfId="0" applyNumberFormat="1" applyFont="1" applyFill="1" applyBorder="1" applyAlignment="1">
      <alignment horizontal="center" vertical="center"/>
    </xf>
    <xf numFmtId="165" fontId="13" fillId="5" borderId="9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65" fontId="13" fillId="4" borderId="6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/>
    </xf>
    <xf numFmtId="165" fontId="13" fillId="5" borderId="0" xfId="0" applyNumberFormat="1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Continuous" vertical="center"/>
    </xf>
    <xf numFmtId="0" fontId="6" fillId="5" borderId="5" xfId="0" applyFont="1" applyFill="1" applyBorder="1" applyAlignment="1">
      <alignment horizontal="centerContinuous" vertical="center"/>
    </xf>
    <xf numFmtId="0" fontId="6" fillId="5" borderId="11" xfId="0" applyFont="1" applyFill="1" applyBorder="1" applyAlignment="1">
      <alignment horizontal="centerContinuous" vertical="center"/>
    </xf>
    <xf numFmtId="0" fontId="6" fillId="5" borderId="10" xfId="0" applyFont="1" applyFill="1" applyBorder="1" applyAlignment="1">
      <alignment horizontal="centerContinuous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11" xfId="0" applyNumberFormat="1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Continuous" vertical="center"/>
    </xf>
    <xf numFmtId="0" fontId="11" fillId="6" borderId="7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7F00"/>
      <color rgb="FF0000B3"/>
      <color rgb="FFFC6C00"/>
      <color rgb="FFFF6600"/>
      <color rgb="FFFE6500"/>
      <color rgb="FF757F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F00"/>
    <pageSetUpPr fitToPage="1"/>
  </sheetPr>
  <dimension ref="A1:G597"/>
  <sheetViews>
    <sheetView showGridLines="0" tabSelected="1" view="pageBreakPreview" topLeftCell="D227" zoomScaleNormal="100" zoomScaleSheetLayoutView="100" workbookViewId="0">
      <selection activeCell="B9" sqref="B9"/>
    </sheetView>
  </sheetViews>
  <sheetFormatPr defaultColWidth="9.14453125" defaultRowHeight="15" x14ac:dyDescent="0.2"/>
  <cols>
    <col min="1" max="1" width="6.9921875" style="1" customWidth="1"/>
    <col min="2" max="2" width="62.6875" style="1" customWidth="1"/>
    <col min="3" max="3" width="11.703125" style="7" customWidth="1"/>
    <col min="4" max="4" width="8.609375" style="7" customWidth="1"/>
    <col min="5" max="5" width="15.33203125" style="1" customWidth="1"/>
    <col min="6" max="6" width="14.796875" style="1" customWidth="1"/>
    <col min="7" max="7" width="16.140625" style="1" customWidth="1"/>
    <col min="8" max="16384" width="9.14453125" style="1"/>
  </cols>
  <sheetData>
    <row r="1" spans="1:7" ht="15" hidden="1" customHeight="1" x14ac:dyDescent="0.2">
      <c r="A1" s="3"/>
      <c r="B1" s="4"/>
      <c r="C1" s="4"/>
      <c r="D1" s="4"/>
      <c r="E1" s="4"/>
      <c r="F1" s="4"/>
      <c r="G1" s="5"/>
    </row>
    <row r="2" spans="1:7" ht="18" customHeight="1" x14ac:dyDescent="0.2">
      <c r="A2" s="98"/>
      <c r="B2" s="33"/>
      <c r="C2" s="27"/>
      <c r="D2" s="27"/>
      <c r="E2" s="59" t="s">
        <v>31</v>
      </c>
      <c r="F2" s="28"/>
      <c r="G2" s="99"/>
    </row>
    <row r="3" spans="1:7" ht="18" customHeight="1" x14ac:dyDescent="0.2">
      <c r="A3" s="37" t="s">
        <v>442</v>
      </c>
      <c r="B3" s="39"/>
      <c r="C3" s="26"/>
      <c r="D3" s="26"/>
      <c r="E3" s="29" t="s">
        <v>16</v>
      </c>
      <c r="F3" s="30"/>
      <c r="G3" s="100"/>
    </row>
    <row r="4" spans="1:7" ht="18" customHeight="1" x14ac:dyDescent="0.2">
      <c r="A4" s="101"/>
      <c r="B4" s="39"/>
      <c r="C4" s="26"/>
      <c r="D4" s="26"/>
      <c r="E4" s="29" t="s">
        <v>28</v>
      </c>
      <c r="F4" s="30"/>
      <c r="G4" s="100"/>
    </row>
    <row r="5" spans="1:7" ht="18" customHeight="1" x14ac:dyDescent="0.2">
      <c r="A5" s="34" t="s">
        <v>46</v>
      </c>
      <c r="B5" s="39"/>
      <c r="C5" s="26"/>
      <c r="D5" s="26"/>
      <c r="E5" s="29" t="s">
        <v>29</v>
      </c>
      <c r="F5" s="30"/>
      <c r="G5" s="100"/>
    </row>
    <row r="6" spans="1:7" ht="18" customHeight="1" x14ac:dyDescent="0.2">
      <c r="A6" s="35"/>
      <c r="B6" s="36"/>
      <c r="C6" s="102"/>
      <c r="D6" s="26"/>
      <c r="E6" s="29" t="s">
        <v>14</v>
      </c>
      <c r="F6" s="40">
        <f ca="1">TODAY()</f>
        <v>44719</v>
      </c>
      <c r="G6" s="103"/>
    </row>
    <row r="7" spans="1:7" ht="29.25" customHeight="1" x14ac:dyDescent="0.2">
      <c r="A7" s="46" t="s">
        <v>0</v>
      </c>
      <c r="B7" s="46" t="s">
        <v>1</v>
      </c>
      <c r="C7" s="46" t="s">
        <v>2</v>
      </c>
      <c r="D7" s="46" t="s">
        <v>3</v>
      </c>
      <c r="E7" s="47" t="s">
        <v>47</v>
      </c>
      <c r="F7" s="47" t="s">
        <v>33</v>
      </c>
      <c r="G7" s="46" t="s">
        <v>15</v>
      </c>
    </row>
    <row r="8" spans="1:7" s="25" customFormat="1" ht="18" customHeight="1" x14ac:dyDescent="0.2">
      <c r="A8" s="97"/>
      <c r="B8" s="48" t="s">
        <v>4</v>
      </c>
      <c r="C8" s="120"/>
      <c r="D8" s="120"/>
      <c r="E8" s="120"/>
      <c r="F8" s="120"/>
      <c r="G8" s="120"/>
    </row>
    <row r="9" spans="1:7" s="20" customFormat="1" ht="18" customHeight="1" x14ac:dyDescent="0.2">
      <c r="A9" s="19">
        <v>1</v>
      </c>
      <c r="B9" s="18" t="s">
        <v>5</v>
      </c>
      <c r="C9" s="19">
        <v>1</v>
      </c>
      <c r="D9" s="19" t="s">
        <v>13</v>
      </c>
      <c r="E9" s="96">
        <f t="shared" ref="E9:E14" si="0">IF(C9=0,"",0)</f>
        <v>0</v>
      </c>
      <c r="F9" s="96">
        <f>IF(E9="","",C9*(E9))</f>
        <v>0</v>
      </c>
      <c r="G9" s="117"/>
    </row>
    <row r="10" spans="1:7" s="20" customFormat="1" ht="18" customHeight="1" x14ac:dyDescent="0.2">
      <c r="A10" s="44">
        <f>IF(C10=0,"",1+MAX(A$9:A9))</f>
        <v>2</v>
      </c>
      <c r="B10" s="18" t="s">
        <v>12</v>
      </c>
      <c r="C10" s="19">
        <v>1</v>
      </c>
      <c r="D10" s="19" t="s">
        <v>13</v>
      </c>
      <c r="E10" s="96">
        <f t="shared" si="0"/>
        <v>0</v>
      </c>
      <c r="F10" s="96">
        <f t="shared" ref="F10:F16" si="1">IF(E10="","",C10*(E10))</f>
        <v>0</v>
      </c>
      <c r="G10" s="117"/>
    </row>
    <row r="11" spans="1:7" s="20" customFormat="1" ht="18" customHeight="1" x14ac:dyDescent="0.2">
      <c r="A11" s="44">
        <f>IF(C11=0,"",1+MAX(A$9:A10))</f>
        <v>3</v>
      </c>
      <c r="B11" s="18" t="s">
        <v>23</v>
      </c>
      <c r="C11" s="19">
        <v>1</v>
      </c>
      <c r="D11" s="19" t="s">
        <v>13</v>
      </c>
      <c r="E11" s="96">
        <f t="shared" si="0"/>
        <v>0</v>
      </c>
      <c r="F11" s="96">
        <f t="shared" si="1"/>
        <v>0</v>
      </c>
      <c r="G11" s="117"/>
    </row>
    <row r="12" spans="1:7" s="20" customFormat="1" ht="18" customHeight="1" x14ac:dyDescent="0.2">
      <c r="A12" s="44">
        <f>IF(C12=0,"",1+MAX(A$9:A11))</f>
        <v>4</v>
      </c>
      <c r="B12" s="18" t="s">
        <v>6</v>
      </c>
      <c r="C12" s="19">
        <v>1</v>
      </c>
      <c r="D12" s="19" t="s">
        <v>13</v>
      </c>
      <c r="E12" s="96">
        <f t="shared" si="0"/>
        <v>0</v>
      </c>
      <c r="F12" s="96">
        <f t="shared" si="1"/>
        <v>0</v>
      </c>
      <c r="G12" s="117"/>
    </row>
    <row r="13" spans="1:7" s="20" customFormat="1" ht="18" customHeight="1" x14ac:dyDescent="0.2">
      <c r="A13" s="44">
        <f>IF(C13=0,"",1+MAX(A$9:A12))</f>
        <v>5</v>
      </c>
      <c r="B13" s="18" t="s">
        <v>7</v>
      </c>
      <c r="C13" s="19">
        <v>1</v>
      </c>
      <c r="D13" s="19" t="s">
        <v>13</v>
      </c>
      <c r="E13" s="96">
        <f t="shared" si="0"/>
        <v>0</v>
      </c>
      <c r="F13" s="96">
        <f t="shared" si="1"/>
        <v>0</v>
      </c>
      <c r="G13" s="117"/>
    </row>
    <row r="14" spans="1:7" s="20" customFormat="1" ht="18" customHeight="1" x14ac:dyDescent="0.2">
      <c r="A14" s="44">
        <f>IF(C14=0,"",1+MAX(A$9:A13))</f>
        <v>6</v>
      </c>
      <c r="B14" s="18" t="s">
        <v>8</v>
      </c>
      <c r="C14" s="19">
        <v>1</v>
      </c>
      <c r="D14" s="19" t="s">
        <v>13</v>
      </c>
      <c r="E14" s="96">
        <f t="shared" si="0"/>
        <v>0</v>
      </c>
      <c r="F14" s="96">
        <f t="shared" si="1"/>
        <v>0</v>
      </c>
      <c r="G14" s="117"/>
    </row>
    <row r="15" spans="1:7" s="20" customFormat="1" ht="18" customHeight="1" x14ac:dyDescent="0.2">
      <c r="A15" s="44">
        <f>IF(C15=0,"",1+MAX(A$9:A14))</f>
        <v>7</v>
      </c>
      <c r="B15" s="18" t="s">
        <v>30</v>
      </c>
      <c r="C15" s="19">
        <v>1</v>
      </c>
      <c r="D15" s="19" t="s">
        <v>13</v>
      </c>
      <c r="E15" s="96">
        <f t="shared" ref="E15" si="2">IF(C15=0,"",0)</f>
        <v>0</v>
      </c>
      <c r="F15" s="96">
        <f t="shared" si="1"/>
        <v>0</v>
      </c>
      <c r="G15" s="117"/>
    </row>
    <row r="16" spans="1:7" s="20" customFormat="1" ht="18" customHeight="1" x14ac:dyDescent="0.2">
      <c r="A16" s="71">
        <f>IF(C16=0,"",1+MAX(A$9:A15))</f>
        <v>8</v>
      </c>
      <c r="B16" s="69" t="s">
        <v>32</v>
      </c>
      <c r="C16" s="70">
        <v>5669</v>
      </c>
      <c r="D16" s="70" t="s">
        <v>35</v>
      </c>
      <c r="E16" s="96">
        <v>4</v>
      </c>
      <c r="F16" s="96">
        <f t="shared" si="1"/>
        <v>22676</v>
      </c>
      <c r="G16" s="117"/>
    </row>
    <row r="17" spans="1:7" s="20" customFormat="1" ht="18" customHeight="1" x14ac:dyDescent="0.2">
      <c r="A17" s="44" t="str">
        <f>IF(C17=0,"",1+MAX(A6:A16))</f>
        <v/>
      </c>
      <c r="B17" s="45" t="s">
        <v>17</v>
      </c>
      <c r="C17" s="6"/>
      <c r="D17" s="6"/>
      <c r="E17" s="2"/>
      <c r="F17" s="96"/>
      <c r="G17" s="49">
        <f>(SUM(F9:F17))</f>
        <v>22676</v>
      </c>
    </row>
    <row r="18" spans="1:7" s="20" customFormat="1" ht="18" customHeight="1" x14ac:dyDescent="0.2">
      <c r="A18" s="22"/>
      <c r="B18" s="8"/>
      <c r="C18" s="16"/>
      <c r="D18" s="16"/>
      <c r="E18" s="17"/>
      <c r="F18" s="17"/>
      <c r="G18" s="23"/>
    </row>
    <row r="19" spans="1:7" s="21" customFormat="1" ht="18" customHeight="1" x14ac:dyDescent="0.2">
      <c r="A19" s="97"/>
      <c r="B19" s="48" t="s">
        <v>56</v>
      </c>
      <c r="C19" s="121"/>
      <c r="D19" s="122"/>
      <c r="E19" s="122"/>
      <c r="F19" s="122"/>
      <c r="G19" s="123"/>
    </row>
    <row r="20" spans="1:7" s="20" customFormat="1" x14ac:dyDescent="0.2">
      <c r="A20" s="71" t="str">
        <f>IF(C20=0,"",1+MAX(A$9:A19))</f>
        <v/>
      </c>
      <c r="B20" s="79" t="s">
        <v>130</v>
      </c>
      <c r="C20" s="104"/>
      <c r="D20" s="105"/>
      <c r="E20" s="96"/>
      <c r="F20" s="96" t="str">
        <f t="shared" ref="F20:F22" si="3">IF(E20="","",C20*(E20))</f>
        <v/>
      </c>
      <c r="G20" s="124"/>
    </row>
    <row r="21" spans="1:7" s="20" customFormat="1" x14ac:dyDescent="0.2">
      <c r="A21" s="71" t="str">
        <f>IF(C21=0,"",1+MAX(A$9:A20))</f>
        <v/>
      </c>
      <c r="B21" s="77" t="s">
        <v>57</v>
      </c>
      <c r="C21" s="104"/>
      <c r="D21" s="105"/>
      <c r="E21" s="96"/>
      <c r="F21" s="96" t="str">
        <f t="shared" si="3"/>
        <v/>
      </c>
      <c r="G21" s="125"/>
    </row>
    <row r="22" spans="1:7" s="20" customFormat="1" x14ac:dyDescent="0.2">
      <c r="A22" s="71">
        <f>IF(C22=0,"",1+MAX(A$9:A21))</f>
        <v>9</v>
      </c>
      <c r="B22" s="106" t="s">
        <v>58</v>
      </c>
      <c r="C22" s="104">
        <v>10</v>
      </c>
      <c r="D22" s="105" t="s">
        <v>37</v>
      </c>
      <c r="E22" s="96">
        <v>45</v>
      </c>
      <c r="F22" s="96">
        <f t="shared" si="3"/>
        <v>450</v>
      </c>
      <c r="G22" s="125"/>
    </row>
    <row r="23" spans="1:7" s="20" customFormat="1" x14ac:dyDescent="0.2">
      <c r="A23" s="71">
        <f>IF(C23=0,"",1+MAX(A$9:A22))</f>
        <v>10</v>
      </c>
      <c r="B23" s="106" t="s">
        <v>59</v>
      </c>
      <c r="C23" s="104">
        <v>11</v>
      </c>
      <c r="D23" s="105" t="s">
        <v>37</v>
      </c>
      <c r="E23" s="96">
        <v>45</v>
      </c>
      <c r="F23" s="96">
        <f t="shared" ref="F23:F86" si="4">IF(E23="","",C23*(E23))</f>
        <v>495</v>
      </c>
      <c r="G23" s="125"/>
    </row>
    <row r="24" spans="1:7" s="20" customFormat="1" x14ac:dyDescent="0.2">
      <c r="A24" s="71">
        <f>IF(C24=0,"",1+MAX(A$9:A23))</f>
        <v>11</v>
      </c>
      <c r="B24" s="106" t="s">
        <v>60</v>
      </c>
      <c r="C24" s="104">
        <v>33.200000000000003</v>
      </c>
      <c r="D24" s="105" t="s">
        <v>36</v>
      </c>
      <c r="E24" s="96">
        <v>5</v>
      </c>
      <c r="F24" s="96">
        <f t="shared" si="4"/>
        <v>166</v>
      </c>
      <c r="G24" s="125"/>
    </row>
    <row r="25" spans="1:7" s="20" customFormat="1" x14ac:dyDescent="0.2">
      <c r="A25" s="71">
        <f>IF(C25=0,"",1+MAX(A$9:A24))</f>
        <v>12</v>
      </c>
      <c r="B25" s="106" t="s">
        <v>61</v>
      </c>
      <c r="C25" s="104">
        <v>61.4</v>
      </c>
      <c r="D25" s="105" t="s">
        <v>36</v>
      </c>
      <c r="E25" s="96">
        <v>5</v>
      </c>
      <c r="F25" s="96">
        <f t="shared" si="4"/>
        <v>307</v>
      </c>
      <c r="G25" s="125"/>
    </row>
    <row r="26" spans="1:7" s="20" customFormat="1" x14ac:dyDescent="0.2">
      <c r="A26" s="71">
        <f>IF(C26=0,"",1+MAX(A$9:A25))</f>
        <v>13</v>
      </c>
      <c r="B26" s="106" t="s">
        <v>62</v>
      </c>
      <c r="C26" s="104">
        <v>1</v>
      </c>
      <c r="D26" s="105" t="s">
        <v>37</v>
      </c>
      <c r="E26" s="96">
        <v>45</v>
      </c>
      <c r="F26" s="96">
        <f t="shared" si="4"/>
        <v>45</v>
      </c>
      <c r="G26" s="125"/>
    </row>
    <row r="27" spans="1:7" s="20" customFormat="1" x14ac:dyDescent="0.2">
      <c r="A27" s="71">
        <f>IF(C27=0,"",1+MAX(A$9:A26))</f>
        <v>14</v>
      </c>
      <c r="B27" s="106" t="s">
        <v>63</v>
      </c>
      <c r="C27" s="104">
        <v>1885.5</v>
      </c>
      <c r="D27" s="105" t="s">
        <v>35</v>
      </c>
      <c r="E27" s="96">
        <v>2</v>
      </c>
      <c r="F27" s="96">
        <f t="shared" si="4"/>
        <v>3771</v>
      </c>
      <c r="G27" s="125"/>
    </row>
    <row r="28" spans="1:7" s="20" customFormat="1" x14ac:dyDescent="0.2">
      <c r="A28" s="71">
        <f>IF(C28=0,"",1+MAX(A$9:A27))</f>
        <v>15</v>
      </c>
      <c r="B28" s="106" t="s">
        <v>64</v>
      </c>
      <c r="C28" s="104">
        <v>1</v>
      </c>
      <c r="D28" s="105" t="s">
        <v>37</v>
      </c>
      <c r="E28" s="96">
        <v>20</v>
      </c>
      <c r="F28" s="96">
        <f t="shared" si="4"/>
        <v>20</v>
      </c>
      <c r="G28" s="125"/>
    </row>
    <row r="29" spans="1:7" s="20" customFormat="1" x14ac:dyDescent="0.2">
      <c r="A29" s="71">
        <f>IF(C29=0,"",1+MAX(A$9:A28))</f>
        <v>16</v>
      </c>
      <c r="B29" s="106" t="s">
        <v>65</v>
      </c>
      <c r="C29" s="104">
        <v>55.8</v>
      </c>
      <c r="D29" s="105" t="s">
        <v>36</v>
      </c>
      <c r="E29" s="96">
        <v>7</v>
      </c>
      <c r="F29" s="96">
        <f t="shared" si="4"/>
        <v>390.59999999999997</v>
      </c>
      <c r="G29" s="125"/>
    </row>
    <row r="30" spans="1:7" s="20" customFormat="1" x14ac:dyDescent="0.2">
      <c r="A30" s="71">
        <f>IF(C30=0,"",1+MAX(A$9:A29))</f>
        <v>17</v>
      </c>
      <c r="B30" s="106" t="s">
        <v>66</v>
      </c>
      <c r="C30" s="104">
        <v>1</v>
      </c>
      <c r="D30" s="105" t="s">
        <v>37</v>
      </c>
      <c r="E30" s="96">
        <v>35</v>
      </c>
      <c r="F30" s="96">
        <f t="shared" si="4"/>
        <v>35</v>
      </c>
      <c r="G30" s="125"/>
    </row>
    <row r="31" spans="1:7" s="20" customFormat="1" x14ac:dyDescent="0.2">
      <c r="A31" s="71">
        <f>IF(C31=0,"",1+MAX(A$9:A30))</f>
        <v>18</v>
      </c>
      <c r="B31" s="106" t="s">
        <v>67</v>
      </c>
      <c r="C31" s="104">
        <v>1</v>
      </c>
      <c r="D31" s="105" t="s">
        <v>37</v>
      </c>
      <c r="E31" s="96">
        <v>40</v>
      </c>
      <c r="F31" s="96">
        <f t="shared" si="4"/>
        <v>40</v>
      </c>
      <c r="G31" s="125"/>
    </row>
    <row r="32" spans="1:7" s="20" customFormat="1" x14ac:dyDescent="0.2">
      <c r="A32" s="71">
        <f>IF(C32=0,"",1+MAX(A$9:A31))</f>
        <v>19</v>
      </c>
      <c r="B32" s="106" t="s">
        <v>68</v>
      </c>
      <c r="C32" s="104">
        <v>7</v>
      </c>
      <c r="D32" s="105" t="s">
        <v>37</v>
      </c>
      <c r="E32" s="96">
        <v>60</v>
      </c>
      <c r="F32" s="96">
        <f t="shared" si="4"/>
        <v>420</v>
      </c>
      <c r="G32" s="125"/>
    </row>
    <row r="33" spans="1:7" s="20" customFormat="1" x14ac:dyDescent="0.2">
      <c r="A33" s="71">
        <f>IF(C33=0,"",1+MAX(A$9:A32))</f>
        <v>20</v>
      </c>
      <c r="B33" s="106" t="s">
        <v>69</v>
      </c>
      <c r="C33" s="104">
        <v>118.11</v>
      </c>
      <c r="D33" s="105" t="s">
        <v>35</v>
      </c>
      <c r="E33" s="96">
        <v>2</v>
      </c>
      <c r="F33" s="96">
        <f t="shared" si="4"/>
        <v>236.22</v>
      </c>
      <c r="G33" s="125"/>
    </row>
    <row r="34" spans="1:7" s="20" customFormat="1" x14ac:dyDescent="0.2">
      <c r="A34" s="71">
        <f>IF(C34=0,"",1+MAX(A$9:A33))</f>
        <v>21</v>
      </c>
      <c r="B34" s="106" t="s">
        <v>70</v>
      </c>
      <c r="C34" s="104">
        <v>92.92</v>
      </c>
      <c r="D34" s="105" t="s">
        <v>35</v>
      </c>
      <c r="E34" s="96">
        <v>2</v>
      </c>
      <c r="F34" s="96">
        <f t="shared" si="4"/>
        <v>185.84</v>
      </c>
      <c r="G34" s="125"/>
    </row>
    <row r="35" spans="1:7" s="20" customFormat="1" x14ac:dyDescent="0.2">
      <c r="A35" s="71">
        <f>IF(C35=0,"",1+MAX(A$9:A34))</f>
        <v>22</v>
      </c>
      <c r="B35" s="106" t="s">
        <v>71</v>
      </c>
      <c r="C35" s="104">
        <v>381.27</v>
      </c>
      <c r="D35" s="105" t="s">
        <v>36</v>
      </c>
      <c r="E35" s="96">
        <v>5</v>
      </c>
      <c r="F35" s="96">
        <f t="shared" si="4"/>
        <v>1906.35</v>
      </c>
      <c r="G35" s="125"/>
    </row>
    <row r="36" spans="1:7" s="20" customFormat="1" x14ac:dyDescent="0.2">
      <c r="A36" s="71">
        <f>IF(C36=0,"",1+MAX(A$9:A35))</f>
        <v>23</v>
      </c>
      <c r="B36" s="106" t="s">
        <v>72</v>
      </c>
      <c r="C36" s="104">
        <v>67.44</v>
      </c>
      <c r="D36" s="105" t="s">
        <v>36</v>
      </c>
      <c r="E36" s="96">
        <v>5</v>
      </c>
      <c r="F36" s="96">
        <f t="shared" si="4"/>
        <v>337.2</v>
      </c>
      <c r="G36" s="125"/>
    </row>
    <row r="37" spans="1:7" s="20" customFormat="1" x14ac:dyDescent="0.2">
      <c r="A37" s="71">
        <f>IF(C37=0,"",1+MAX(A$9:A36))</f>
        <v>24</v>
      </c>
      <c r="B37" s="106" t="s">
        <v>73</v>
      </c>
      <c r="C37" s="104">
        <v>1</v>
      </c>
      <c r="D37" s="105" t="s">
        <v>13</v>
      </c>
      <c r="E37" s="96">
        <v>3000</v>
      </c>
      <c r="F37" s="96">
        <f t="shared" si="4"/>
        <v>3000</v>
      </c>
      <c r="G37" s="125"/>
    </row>
    <row r="38" spans="1:7" s="20" customFormat="1" x14ac:dyDescent="0.2">
      <c r="A38" s="71">
        <f>IF(C38=0,"",1+MAX(A$9:A37))</f>
        <v>25</v>
      </c>
      <c r="B38" s="106" t="s">
        <v>74</v>
      </c>
      <c r="C38" s="104">
        <v>13</v>
      </c>
      <c r="D38" s="105" t="s">
        <v>37</v>
      </c>
      <c r="E38" s="96">
        <v>70</v>
      </c>
      <c r="F38" s="96">
        <f t="shared" si="4"/>
        <v>910</v>
      </c>
      <c r="G38" s="125"/>
    </row>
    <row r="39" spans="1:7" s="20" customFormat="1" x14ac:dyDescent="0.2">
      <c r="A39" s="71">
        <f>IF(C39=0,"",1+MAX(A$9:A38))</f>
        <v>26</v>
      </c>
      <c r="B39" s="106" t="s">
        <v>66</v>
      </c>
      <c r="C39" s="104">
        <v>4</v>
      </c>
      <c r="D39" s="105" t="s">
        <v>37</v>
      </c>
      <c r="E39" s="96">
        <v>35</v>
      </c>
      <c r="F39" s="96">
        <f t="shared" si="4"/>
        <v>140</v>
      </c>
      <c r="G39" s="125"/>
    </row>
    <row r="40" spans="1:7" s="20" customFormat="1" x14ac:dyDescent="0.2">
      <c r="A40" s="71" t="str">
        <f>IF(C40=0,"",1+MAX(A$9:A39))</f>
        <v/>
      </c>
      <c r="B40" s="77" t="s">
        <v>39</v>
      </c>
      <c r="C40" s="104"/>
      <c r="D40" s="105"/>
      <c r="E40" s="96" t="str">
        <f t="shared" ref="E23:E86" si="5">IF(C40=0,"",0)</f>
        <v/>
      </c>
      <c r="F40" s="96" t="str">
        <f t="shared" si="4"/>
        <v/>
      </c>
      <c r="G40" s="125"/>
    </row>
    <row r="41" spans="1:7" s="20" customFormat="1" x14ac:dyDescent="0.2">
      <c r="A41" s="71">
        <f>IF(C41=0,"",1+MAX(A$9:A40))</f>
        <v>27</v>
      </c>
      <c r="B41" s="106" t="s">
        <v>58</v>
      </c>
      <c r="C41" s="104">
        <v>8</v>
      </c>
      <c r="D41" s="105" t="s">
        <v>37</v>
      </c>
      <c r="E41" s="96">
        <v>45</v>
      </c>
      <c r="F41" s="96">
        <f t="shared" si="4"/>
        <v>360</v>
      </c>
      <c r="G41" s="125"/>
    </row>
    <row r="42" spans="1:7" s="20" customFormat="1" x14ac:dyDescent="0.2">
      <c r="A42" s="71">
        <f>IF(C42=0,"",1+MAX(A$9:A41))</f>
        <v>28</v>
      </c>
      <c r="B42" s="106" t="s">
        <v>59</v>
      </c>
      <c r="C42" s="104">
        <v>12</v>
      </c>
      <c r="D42" s="105" t="s">
        <v>37</v>
      </c>
      <c r="E42" s="96">
        <v>45</v>
      </c>
      <c r="F42" s="96">
        <f t="shared" si="4"/>
        <v>540</v>
      </c>
      <c r="G42" s="125"/>
    </row>
    <row r="43" spans="1:7" s="20" customFormat="1" x14ac:dyDescent="0.2">
      <c r="A43" s="71">
        <f>IF(C43=0,"",1+MAX(A$9:A42))</f>
        <v>29</v>
      </c>
      <c r="B43" s="106" t="s">
        <v>75</v>
      </c>
      <c r="C43" s="104">
        <v>19.14</v>
      </c>
      <c r="D43" s="105" t="s">
        <v>36</v>
      </c>
      <c r="E43" s="96">
        <v>5</v>
      </c>
      <c r="F43" s="96">
        <f t="shared" si="4"/>
        <v>95.7</v>
      </c>
      <c r="G43" s="125"/>
    </row>
    <row r="44" spans="1:7" s="20" customFormat="1" x14ac:dyDescent="0.2">
      <c r="A44" s="71">
        <f>IF(C44=0,"",1+MAX(A$9:A43))</f>
        <v>30</v>
      </c>
      <c r="B44" s="106" t="s">
        <v>61</v>
      </c>
      <c r="C44" s="104">
        <v>198.56</v>
      </c>
      <c r="D44" s="105" t="s">
        <v>36</v>
      </c>
      <c r="E44" s="96">
        <v>5</v>
      </c>
      <c r="F44" s="96">
        <f t="shared" si="4"/>
        <v>992.8</v>
      </c>
      <c r="G44" s="125"/>
    </row>
    <row r="45" spans="1:7" s="20" customFormat="1" x14ac:dyDescent="0.2">
      <c r="A45" s="71">
        <f>IF(C45=0,"",1+MAX(A$9:A44))</f>
        <v>31</v>
      </c>
      <c r="B45" s="106" t="s">
        <v>76</v>
      </c>
      <c r="C45" s="104">
        <v>532.66</v>
      </c>
      <c r="D45" s="105" t="s">
        <v>35</v>
      </c>
      <c r="E45" s="96">
        <v>2</v>
      </c>
      <c r="F45" s="96">
        <f t="shared" si="4"/>
        <v>1065.32</v>
      </c>
      <c r="G45" s="125"/>
    </row>
    <row r="46" spans="1:7" s="20" customFormat="1" x14ac:dyDescent="0.2">
      <c r="A46" s="71">
        <f>IF(C46=0,"",1+MAX(A$9:A45))</f>
        <v>32</v>
      </c>
      <c r="B46" s="106" t="s">
        <v>68</v>
      </c>
      <c r="C46" s="104">
        <v>14</v>
      </c>
      <c r="D46" s="105" t="s">
        <v>37</v>
      </c>
      <c r="E46" s="96">
        <v>60</v>
      </c>
      <c r="F46" s="96">
        <f t="shared" si="4"/>
        <v>840</v>
      </c>
      <c r="G46" s="125"/>
    </row>
    <row r="47" spans="1:7" s="20" customFormat="1" x14ac:dyDescent="0.2">
      <c r="A47" s="71">
        <f>IF(C47=0,"",1+MAX(A$9:A46))</f>
        <v>33</v>
      </c>
      <c r="B47" s="106" t="s">
        <v>77</v>
      </c>
      <c r="C47" s="104">
        <v>719.05</v>
      </c>
      <c r="D47" s="105" t="s">
        <v>35</v>
      </c>
      <c r="E47" s="96">
        <v>2</v>
      </c>
      <c r="F47" s="96">
        <f t="shared" si="4"/>
        <v>1438.1</v>
      </c>
      <c r="G47" s="125"/>
    </row>
    <row r="48" spans="1:7" s="20" customFormat="1" x14ac:dyDescent="0.2">
      <c r="A48" s="71">
        <f>IF(C48=0,"",1+MAX(A$9:A47))</f>
        <v>34</v>
      </c>
      <c r="B48" s="106" t="s">
        <v>71</v>
      </c>
      <c r="C48" s="104">
        <v>435.72</v>
      </c>
      <c r="D48" s="105" t="s">
        <v>36</v>
      </c>
      <c r="E48" s="96">
        <v>5</v>
      </c>
      <c r="F48" s="96">
        <f t="shared" si="4"/>
        <v>2178.6000000000004</v>
      </c>
      <c r="G48" s="125"/>
    </row>
    <row r="49" spans="1:7" s="20" customFormat="1" x14ac:dyDescent="0.2">
      <c r="A49" s="71">
        <f>IF(C49=0,"",1+MAX(A$9:A48))</f>
        <v>35</v>
      </c>
      <c r="B49" s="106" t="s">
        <v>73</v>
      </c>
      <c r="C49" s="104">
        <v>1</v>
      </c>
      <c r="D49" s="105" t="s">
        <v>13</v>
      </c>
      <c r="E49" s="96">
        <v>3000</v>
      </c>
      <c r="F49" s="96">
        <f t="shared" si="4"/>
        <v>3000</v>
      </c>
      <c r="G49" s="125"/>
    </row>
    <row r="50" spans="1:7" s="20" customFormat="1" x14ac:dyDescent="0.2">
      <c r="A50" s="71" t="str">
        <f>IF(C50=0,"",1+MAX(A$9:A49))</f>
        <v/>
      </c>
      <c r="B50" s="80" t="s">
        <v>78</v>
      </c>
      <c r="C50" s="104"/>
      <c r="D50" s="105"/>
      <c r="E50" s="96" t="str">
        <f t="shared" si="5"/>
        <v/>
      </c>
      <c r="F50" s="96" t="str">
        <f t="shared" si="4"/>
        <v/>
      </c>
      <c r="G50" s="125"/>
    </row>
    <row r="51" spans="1:7" s="20" customFormat="1" x14ac:dyDescent="0.2">
      <c r="A51" s="71">
        <f>IF(C51=0,"",1+MAX(A$9:A50))</f>
        <v>36</v>
      </c>
      <c r="B51" s="106" t="s">
        <v>79</v>
      </c>
      <c r="C51" s="104">
        <v>1143.8599999999999</v>
      </c>
      <c r="D51" s="105" t="s">
        <v>35</v>
      </c>
      <c r="E51" s="96">
        <v>8</v>
      </c>
      <c r="F51" s="96">
        <f t="shared" si="4"/>
        <v>9150.8799999999992</v>
      </c>
      <c r="G51" s="125"/>
    </row>
    <row r="52" spans="1:7" s="20" customFormat="1" x14ac:dyDescent="0.2">
      <c r="A52" s="71">
        <f>IF(C52=0,"",1+MAX(A$9:A51))</f>
        <v>37</v>
      </c>
      <c r="B52" s="106" t="s">
        <v>80</v>
      </c>
      <c r="C52" s="104">
        <v>2</v>
      </c>
      <c r="D52" s="105" t="s">
        <v>37</v>
      </c>
      <c r="E52" s="96">
        <v>400</v>
      </c>
      <c r="F52" s="96">
        <f t="shared" si="4"/>
        <v>800</v>
      </c>
      <c r="G52" s="125"/>
    </row>
    <row r="53" spans="1:7" s="20" customFormat="1" x14ac:dyDescent="0.2">
      <c r="A53" s="71">
        <f>IF(C53=0,"",1+MAX(A$9:A52))</f>
        <v>38</v>
      </c>
      <c r="B53" s="106" t="s">
        <v>81</v>
      </c>
      <c r="C53" s="104">
        <v>66.77</v>
      </c>
      <c r="D53" s="105" t="s">
        <v>35</v>
      </c>
      <c r="E53" s="96">
        <v>7</v>
      </c>
      <c r="F53" s="96">
        <f t="shared" si="4"/>
        <v>467.39</v>
      </c>
      <c r="G53" s="125"/>
    </row>
    <row r="54" spans="1:7" s="20" customFormat="1" x14ac:dyDescent="0.2">
      <c r="A54" s="71">
        <f>IF(C54=0,"",1+MAX(A$9:A53))</f>
        <v>39</v>
      </c>
      <c r="B54" s="106" t="s">
        <v>82</v>
      </c>
      <c r="C54" s="104">
        <v>243.46</v>
      </c>
      <c r="D54" s="105" t="s">
        <v>35</v>
      </c>
      <c r="E54" s="96">
        <v>10</v>
      </c>
      <c r="F54" s="96">
        <f t="shared" si="4"/>
        <v>2434.6</v>
      </c>
      <c r="G54" s="125"/>
    </row>
    <row r="55" spans="1:7" s="20" customFormat="1" x14ac:dyDescent="0.2">
      <c r="A55" s="71">
        <f>IF(C55=0,"",1+MAX(A$9:A54))</f>
        <v>40</v>
      </c>
      <c r="B55" s="106" t="s">
        <v>83</v>
      </c>
      <c r="C55" s="104">
        <v>834.94</v>
      </c>
      <c r="D55" s="105" t="s">
        <v>35</v>
      </c>
      <c r="E55" s="96">
        <v>12</v>
      </c>
      <c r="F55" s="96">
        <f t="shared" si="4"/>
        <v>10019.280000000001</v>
      </c>
      <c r="G55" s="125"/>
    </row>
    <row r="56" spans="1:7" s="20" customFormat="1" x14ac:dyDescent="0.2">
      <c r="A56" s="71">
        <f>IF(C56=0,"",1+MAX(A$9:A55))</f>
        <v>41</v>
      </c>
      <c r="B56" s="106" t="s">
        <v>84</v>
      </c>
      <c r="C56" s="104">
        <v>1</v>
      </c>
      <c r="D56" s="105" t="s">
        <v>37</v>
      </c>
      <c r="E56" s="96">
        <v>10000</v>
      </c>
      <c r="F56" s="96">
        <f t="shared" si="4"/>
        <v>10000</v>
      </c>
      <c r="G56" s="125"/>
    </row>
    <row r="57" spans="1:7" s="20" customFormat="1" x14ac:dyDescent="0.2">
      <c r="A57" s="71">
        <f>IF(C57=0,"",1+MAX(A$9:A56))</f>
        <v>42</v>
      </c>
      <c r="B57" s="106" t="s">
        <v>85</v>
      </c>
      <c r="C57" s="104">
        <v>61.1</v>
      </c>
      <c r="D57" s="105" t="s">
        <v>36</v>
      </c>
      <c r="E57" s="96">
        <v>14</v>
      </c>
      <c r="F57" s="96">
        <f t="shared" si="4"/>
        <v>855.4</v>
      </c>
      <c r="G57" s="125"/>
    </row>
    <row r="58" spans="1:7" s="20" customFormat="1" x14ac:dyDescent="0.2">
      <c r="A58" s="71">
        <f>IF(C58=0,"",1+MAX(A$9:A57))</f>
        <v>43</v>
      </c>
      <c r="B58" s="106" t="s">
        <v>86</v>
      </c>
      <c r="C58" s="104">
        <v>3</v>
      </c>
      <c r="D58" s="105" t="s">
        <v>37</v>
      </c>
      <c r="E58" s="96">
        <v>300</v>
      </c>
      <c r="F58" s="96">
        <f t="shared" si="4"/>
        <v>900</v>
      </c>
      <c r="G58" s="125"/>
    </row>
    <row r="59" spans="1:7" s="20" customFormat="1" x14ac:dyDescent="0.2">
      <c r="A59" s="71">
        <f>IF(C59=0,"",1+MAX(A$9:A58))</f>
        <v>44</v>
      </c>
      <c r="B59" s="106" t="s">
        <v>87</v>
      </c>
      <c r="C59" s="104">
        <v>1</v>
      </c>
      <c r="D59" s="105" t="s">
        <v>37</v>
      </c>
      <c r="E59" s="96">
        <v>2500</v>
      </c>
      <c r="F59" s="96">
        <f t="shared" si="4"/>
        <v>2500</v>
      </c>
      <c r="G59" s="125"/>
    </row>
    <row r="60" spans="1:7" s="20" customFormat="1" x14ac:dyDescent="0.2">
      <c r="A60" s="71">
        <f>IF(C60=0,"",1+MAX(A$9:A59))</f>
        <v>45</v>
      </c>
      <c r="B60" s="106" t="s">
        <v>88</v>
      </c>
      <c r="C60" s="104">
        <v>1</v>
      </c>
      <c r="D60" s="105" t="s">
        <v>37</v>
      </c>
      <c r="E60" s="96">
        <v>1200</v>
      </c>
      <c r="F60" s="96">
        <f t="shared" si="4"/>
        <v>1200</v>
      </c>
      <c r="G60" s="125"/>
    </row>
    <row r="61" spans="1:7" s="20" customFormat="1" x14ac:dyDescent="0.2">
      <c r="A61" s="71">
        <f>IF(C61=0,"",1+MAX(A$9:A60))</f>
        <v>46</v>
      </c>
      <c r="B61" s="106" t="s">
        <v>89</v>
      </c>
      <c r="C61" s="104">
        <v>1</v>
      </c>
      <c r="D61" s="105" t="s">
        <v>37</v>
      </c>
      <c r="E61" s="96">
        <v>12000</v>
      </c>
      <c r="F61" s="96">
        <f t="shared" si="4"/>
        <v>12000</v>
      </c>
      <c r="G61" s="125"/>
    </row>
    <row r="62" spans="1:7" s="20" customFormat="1" x14ac:dyDescent="0.2">
      <c r="A62" s="71" t="str">
        <f>IF(C62=0,"",1+MAX(A$9:A61))</f>
        <v/>
      </c>
      <c r="B62" s="77" t="s">
        <v>90</v>
      </c>
      <c r="C62" s="104"/>
      <c r="D62" s="105"/>
      <c r="E62" s="96" t="str">
        <f t="shared" si="5"/>
        <v/>
      </c>
      <c r="F62" s="96" t="str">
        <f t="shared" si="4"/>
        <v/>
      </c>
      <c r="G62" s="125"/>
    </row>
    <row r="63" spans="1:7" s="20" customFormat="1" x14ac:dyDescent="0.2">
      <c r="A63" s="71">
        <f>IF(C63=0,"",1+MAX(A$9:A62))</f>
        <v>47</v>
      </c>
      <c r="B63" s="106" t="s">
        <v>91</v>
      </c>
      <c r="C63" s="104">
        <v>4</v>
      </c>
      <c r="D63" s="105" t="s">
        <v>37</v>
      </c>
      <c r="E63" s="96">
        <v>170</v>
      </c>
      <c r="F63" s="96">
        <f t="shared" si="4"/>
        <v>680</v>
      </c>
      <c r="G63" s="125"/>
    </row>
    <row r="64" spans="1:7" s="20" customFormat="1" x14ac:dyDescent="0.2">
      <c r="A64" s="71">
        <f>IF(C64=0,"",1+MAX(A$9:A63))</f>
        <v>48</v>
      </c>
      <c r="B64" s="106" t="s">
        <v>92</v>
      </c>
      <c r="C64" s="104">
        <v>2</v>
      </c>
      <c r="D64" s="105" t="s">
        <v>37</v>
      </c>
      <c r="E64" s="96">
        <v>170</v>
      </c>
      <c r="F64" s="96">
        <f t="shared" si="4"/>
        <v>340</v>
      </c>
      <c r="G64" s="125"/>
    </row>
    <row r="65" spans="1:7" s="20" customFormat="1" x14ac:dyDescent="0.2">
      <c r="A65" s="71">
        <f>IF(C65=0,"",1+MAX(A$9:A64))</f>
        <v>49</v>
      </c>
      <c r="B65" s="106" t="s">
        <v>93</v>
      </c>
      <c r="C65" s="104">
        <v>6</v>
      </c>
      <c r="D65" s="105" t="s">
        <v>37</v>
      </c>
      <c r="E65" s="96">
        <v>170</v>
      </c>
      <c r="F65" s="96">
        <f t="shared" si="4"/>
        <v>1020</v>
      </c>
      <c r="G65" s="125"/>
    </row>
    <row r="66" spans="1:7" s="20" customFormat="1" x14ac:dyDescent="0.2">
      <c r="A66" s="71">
        <f>IF(C66=0,"",1+MAX(A$9:A65))</f>
        <v>50</v>
      </c>
      <c r="B66" s="106" t="s">
        <v>94</v>
      </c>
      <c r="C66" s="104">
        <v>2</v>
      </c>
      <c r="D66" s="105" t="s">
        <v>37</v>
      </c>
      <c r="E66" s="96">
        <v>170</v>
      </c>
      <c r="F66" s="96">
        <f t="shared" si="4"/>
        <v>340</v>
      </c>
      <c r="G66" s="125"/>
    </row>
    <row r="67" spans="1:7" s="20" customFormat="1" x14ac:dyDescent="0.2">
      <c r="A67" s="71">
        <f>IF(C67=0,"",1+MAX(A$9:A66))</f>
        <v>51</v>
      </c>
      <c r="B67" s="106" t="s">
        <v>95</v>
      </c>
      <c r="C67" s="104">
        <v>14</v>
      </c>
      <c r="D67" s="105" t="s">
        <v>37</v>
      </c>
      <c r="E67" s="96">
        <v>170</v>
      </c>
      <c r="F67" s="96">
        <f t="shared" si="4"/>
        <v>2380</v>
      </c>
      <c r="G67" s="125"/>
    </row>
    <row r="68" spans="1:7" s="20" customFormat="1" x14ac:dyDescent="0.2">
      <c r="A68" s="71">
        <f>IF(C68=0,"",1+MAX(A$9:A67))</f>
        <v>52</v>
      </c>
      <c r="B68" s="106" t="s">
        <v>96</v>
      </c>
      <c r="C68" s="104">
        <v>1</v>
      </c>
      <c r="D68" s="105" t="s">
        <v>37</v>
      </c>
      <c r="E68" s="96">
        <v>170</v>
      </c>
      <c r="F68" s="96">
        <f t="shared" si="4"/>
        <v>170</v>
      </c>
      <c r="G68" s="125"/>
    </row>
    <row r="69" spans="1:7" s="20" customFormat="1" x14ac:dyDescent="0.2">
      <c r="A69" s="71">
        <f>IF(C69=0,"",1+MAX(A$9:A68))</f>
        <v>53</v>
      </c>
      <c r="B69" s="106" t="s">
        <v>97</v>
      </c>
      <c r="C69" s="104">
        <v>3</v>
      </c>
      <c r="D69" s="105" t="s">
        <v>37</v>
      </c>
      <c r="E69" s="96">
        <v>170</v>
      </c>
      <c r="F69" s="96">
        <f t="shared" si="4"/>
        <v>510</v>
      </c>
      <c r="G69" s="125"/>
    </row>
    <row r="70" spans="1:7" s="20" customFormat="1" x14ac:dyDescent="0.2">
      <c r="A70" s="71">
        <f>IF(C70=0,"",1+MAX(A$9:A69))</f>
        <v>54</v>
      </c>
      <c r="B70" s="106" t="s">
        <v>98</v>
      </c>
      <c r="C70" s="104">
        <v>2</v>
      </c>
      <c r="D70" s="105" t="s">
        <v>37</v>
      </c>
      <c r="E70" s="96">
        <v>170</v>
      </c>
      <c r="F70" s="96">
        <f t="shared" si="4"/>
        <v>340</v>
      </c>
      <c r="G70" s="125"/>
    </row>
    <row r="71" spans="1:7" s="20" customFormat="1" x14ac:dyDescent="0.2">
      <c r="A71" s="71">
        <f>IF(C71=0,"",1+MAX(A$9:A70))</f>
        <v>55</v>
      </c>
      <c r="B71" s="106" t="s">
        <v>99</v>
      </c>
      <c r="C71" s="104">
        <v>7</v>
      </c>
      <c r="D71" s="105" t="s">
        <v>37</v>
      </c>
      <c r="E71" s="96">
        <v>170</v>
      </c>
      <c r="F71" s="96">
        <f t="shared" si="4"/>
        <v>1190</v>
      </c>
      <c r="G71" s="125"/>
    </row>
    <row r="72" spans="1:7" s="20" customFormat="1" x14ac:dyDescent="0.2">
      <c r="A72" s="71">
        <f>IF(C72=0,"",1+MAX(A$9:A71))</f>
        <v>56</v>
      </c>
      <c r="B72" s="106" t="s">
        <v>100</v>
      </c>
      <c r="C72" s="104">
        <v>4</v>
      </c>
      <c r="D72" s="105" t="s">
        <v>37</v>
      </c>
      <c r="E72" s="96">
        <v>170</v>
      </c>
      <c r="F72" s="96">
        <f t="shared" si="4"/>
        <v>680</v>
      </c>
      <c r="G72" s="125"/>
    </row>
    <row r="73" spans="1:7" s="20" customFormat="1" x14ac:dyDescent="0.2">
      <c r="A73" s="71">
        <f>IF(C73=0,"",1+MAX(A$9:A72))</f>
        <v>57</v>
      </c>
      <c r="B73" s="106" t="s">
        <v>101</v>
      </c>
      <c r="C73" s="104">
        <v>1</v>
      </c>
      <c r="D73" s="105" t="s">
        <v>37</v>
      </c>
      <c r="E73" s="96">
        <v>170</v>
      </c>
      <c r="F73" s="96">
        <f t="shared" si="4"/>
        <v>170</v>
      </c>
      <c r="G73" s="125"/>
    </row>
    <row r="74" spans="1:7" s="20" customFormat="1" x14ac:dyDescent="0.2">
      <c r="A74" s="71">
        <f>IF(C74=0,"",1+MAX(A$9:A73))</f>
        <v>58</v>
      </c>
      <c r="B74" s="106" t="s">
        <v>102</v>
      </c>
      <c r="C74" s="104">
        <v>1</v>
      </c>
      <c r="D74" s="105" t="s">
        <v>37</v>
      </c>
      <c r="E74" s="96">
        <v>170</v>
      </c>
      <c r="F74" s="96">
        <f t="shared" si="4"/>
        <v>170</v>
      </c>
      <c r="G74" s="125"/>
    </row>
    <row r="75" spans="1:7" s="20" customFormat="1" x14ac:dyDescent="0.2">
      <c r="A75" s="71">
        <f>IF(C75=0,"",1+MAX(A$9:A74))</f>
        <v>59</v>
      </c>
      <c r="B75" s="106" t="s">
        <v>103</v>
      </c>
      <c r="C75" s="104">
        <v>1</v>
      </c>
      <c r="D75" s="105" t="s">
        <v>37</v>
      </c>
      <c r="E75" s="96">
        <v>170</v>
      </c>
      <c r="F75" s="96">
        <f t="shared" si="4"/>
        <v>170</v>
      </c>
      <c r="G75" s="125"/>
    </row>
    <row r="76" spans="1:7" s="20" customFormat="1" x14ac:dyDescent="0.2">
      <c r="A76" s="71">
        <f>IF(C76=0,"",1+MAX(A$9:A75))</f>
        <v>60</v>
      </c>
      <c r="B76" s="106" t="s">
        <v>104</v>
      </c>
      <c r="C76" s="104">
        <v>3</v>
      </c>
      <c r="D76" s="105" t="s">
        <v>37</v>
      </c>
      <c r="E76" s="96">
        <v>170</v>
      </c>
      <c r="F76" s="96">
        <f t="shared" si="4"/>
        <v>510</v>
      </c>
      <c r="G76" s="125"/>
    </row>
    <row r="77" spans="1:7" s="20" customFormat="1" x14ac:dyDescent="0.2">
      <c r="A77" s="71">
        <f>IF(C77=0,"",1+MAX(A$9:A76))</f>
        <v>61</v>
      </c>
      <c r="B77" s="106" t="s">
        <v>105</v>
      </c>
      <c r="C77" s="104">
        <v>7</v>
      </c>
      <c r="D77" s="105" t="s">
        <v>37</v>
      </c>
      <c r="E77" s="96">
        <v>170</v>
      </c>
      <c r="F77" s="96">
        <f t="shared" si="4"/>
        <v>1190</v>
      </c>
      <c r="G77" s="125"/>
    </row>
    <row r="78" spans="1:7" s="20" customFormat="1" x14ac:dyDescent="0.2">
      <c r="A78" s="71" t="str">
        <f>IF(C78=0,"",1+MAX(A$9:A77))</f>
        <v/>
      </c>
      <c r="B78" s="77" t="s">
        <v>106</v>
      </c>
      <c r="C78" s="104"/>
      <c r="D78" s="105"/>
      <c r="E78" s="96" t="str">
        <f t="shared" si="5"/>
        <v/>
      </c>
      <c r="F78" s="96" t="str">
        <f t="shared" si="4"/>
        <v/>
      </c>
      <c r="G78" s="125"/>
    </row>
    <row r="79" spans="1:7" s="20" customFormat="1" x14ac:dyDescent="0.2">
      <c r="A79" s="71">
        <f>IF(C79=0,"",1+MAX(A$9:A78))</f>
        <v>62</v>
      </c>
      <c r="B79" s="106" t="s">
        <v>107</v>
      </c>
      <c r="C79" s="104">
        <v>12</v>
      </c>
      <c r="D79" s="105" t="s">
        <v>37</v>
      </c>
      <c r="E79" s="96">
        <v>120</v>
      </c>
      <c r="F79" s="96">
        <f t="shared" si="4"/>
        <v>1440</v>
      </c>
      <c r="G79" s="125"/>
    </row>
    <row r="80" spans="1:7" s="20" customFormat="1" x14ac:dyDescent="0.2">
      <c r="A80" s="71">
        <f>IF(C80=0,"",1+MAX(A$9:A79))</f>
        <v>63</v>
      </c>
      <c r="B80" s="106" t="s">
        <v>108</v>
      </c>
      <c r="C80" s="104">
        <v>3</v>
      </c>
      <c r="D80" s="105" t="s">
        <v>37</v>
      </c>
      <c r="E80" s="96">
        <v>120</v>
      </c>
      <c r="F80" s="96">
        <f t="shared" si="4"/>
        <v>360</v>
      </c>
      <c r="G80" s="125"/>
    </row>
    <row r="81" spans="1:7" s="20" customFormat="1" x14ac:dyDescent="0.2">
      <c r="A81" s="71">
        <f>IF(C81=0,"",1+MAX(A$9:A80))</f>
        <v>64</v>
      </c>
      <c r="B81" s="106" t="s">
        <v>109</v>
      </c>
      <c r="C81" s="104">
        <v>10</v>
      </c>
      <c r="D81" s="105" t="s">
        <v>37</v>
      </c>
      <c r="E81" s="96">
        <v>120</v>
      </c>
      <c r="F81" s="96">
        <f t="shared" si="4"/>
        <v>1200</v>
      </c>
      <c r="G81" s="125"/>
    </row>
    <row r="82" spans="1:7" s="20" customFormat="1" x14ac:dyDescent="0.2">
      <c r="A82" s="71">
        <f>IF(C82=0,"",1+MAX(A$9:A81))</f>
        <v>65</v>
      </c>
      <c r="B82" s="106" t="s">
        <v>110</v>
      </c>
      <c r="C82" s="104">
        <v>10</v>
      </c>
      <c r="D82" s="105" t="s">
        <v>37</v>
      </c>
      <c r="E82" s="96">
        <v>120</v>
      </c>
      <c r="F82" s="96">
        <f t="shared" si="4"/>
        <v>1200</v>
      </c>
      <c r="G82" s="125"/>
    </row>
    <row r="83" spans="1:7" s="20" customFormat="1" x14ac:dyDescent="0.2">
      <c r="A83" s="71">
        <f>IF(C83=0,"",1+MAX(A$9:A82))</f>
        <v>66</v>
      </c>
      <c r="B83" s="106" t="s">
        <v>111</v>
      </c>
      <c r="C83" s="104">
        <v>5</v>
      </c>
      <c r="D83" s="105" t="s">
        <v>37</v>
      </c>
      <c r="E83" s="96">
        <v>120</v>
      </c>
      <c r="F83" s="96">
        <f t="shared" si="4"/>
        <v>600</v>
      </c>
      <c r="G83" s="125"/>
    </row>
    <row r="84" spans="1:7" s="20" customFormat="1" x14ac:dyDescent="0.2">
      <c r="A84" s="71">
        <f>IF(C84=0,"",1+MAX(A$9:A83))</f>
        <v>67</v>
      </c>
      <c r="B84" s="106" t="s">
        <v>112</v>
      </c>
      <c r="C84" s="104">
        <v>12</v>
      </c>
      <c r="D84" s="105" t="s">
        <v>37</v>
      </c>
      <c r="E84" s="96">
        <v>120</v>
      </c>
      <c r="F84" s="96">
        <f t="shared" si="4"/>
        <v>1440</v>
      </c>
      <c r="G84" s="125"/>
    </row>
    <row r="85" spans="1:7" s="20" customFormat="1" x14ac:dyDescent="0.2">
      <c r="A85" s="71">
        <f>IF(C85=0,"",1+MAX(A$9:A84))</f>
        <v>68</v>
      </c>
      <c r="B85" s="106" t="s">
        <v>113</v>
      </c>
      <c r="C85" s="104">
        <v>7</v>
      </c>
      <c r="D85" s="105" t="s">
        <v>37</v>
      </c>
      <c r="E85" s="96">
        <v>120</v>
      </c>
      <c r="F85" s="96">
        <f t="shared" si="4"/>
        <v>840</v>
      </c>
      <c r="G85" s="125"/>
    </row>
    <row r="86" spans="1:7" s="20" customFormat="1" x14ac:dyDescent="0.2">
      <c r="A86" s="71">
        <f>IF(C86=0,"",1+MAX(A$9:A85))</f>
        <v>69</v>
      </c>
      <c r="B86" s="106" t="s">
        <v>114</v>
      </c>
      <c r="C86" s="104">
        <v>6</v>
      </c>
      <c r="D86" s="105" t="s">
        <v>37</v>
      </c>
      <c r="E86" s="96">
        <v>120</v>
      </c>
      <c r="F86" s="96">
        <f t="shared" si="4"/>
        <v>720</v>
      </c>
      <c r="G86" s="125"/>
    </row>
    <row r="87" spans="1:7" s="20" customFormat="1" x14ac:dyDescent="0.2">
      <c r="A87" s="71">
        <f>IF(C87=0,"",1+MAX(A$9:A86))</f>
        <v>70</v>
      </c>
      <c r="B87" s="106" t="s">
        <v>115</v>
      </c>
      <c r="C87" s="104">
        <v>90</v>
      </c>
      <c r="D87" s="105" t="s">
        <v>37</v>
      </c>
      <c r="E87" s="96">
        <v>120</v>
      </c>
      <c r="F87" s="96">
        <f t="shared" ref="F87:F101" si="6">IF(E87="","",C87*(E87))</f>
        <v>10800</v>
      </c>
      <c r="G87" s="125"/>
    </row>
    <row r="88" spans="1:7" s="20" customFormat="1" x14ac:dyDescent="0.2">
      <c r="A88" s="71">
        <f>IF(C88=0,"",1+MAX(A$9:A87))</f>
        <v>71</v>
      </c>
      <c r="B88" s="106" t="s">
        <v>116</v>
      </c>
      <c r="C88" s="104">
        <v>55</v>
      </c>
      <c r="D88" s="105" t="s">
        <v>37</v>
      </c>
      <c r="E88" s="96">
        <v>120</v>
      </c>
      <c r="F88" s="96">
        <f t="shared" si="6"/>
        <v>6600</v>
      </c>
      <c r="G88" s="125"/>
    </row>
    <row r="89" spans="1:7" s="20" customFormat="1" x14ac:dyDescent="0.2">
      <c r="A89" s="71">
        <f>IF(C89=0,"",1+MAX(A$9:A88))</f>
        <v>72</v>
      </c>
      <c r="B89" s="106" t="s">
        <v>117</v>
      </c>
      <c r="C89" s="104">
        <v>11</v>
      </c>
      <c r="D89" s="105" t="s">
        <v>37</v>
      </c>
      <c r="E89" s="96">
        <v>120</v>
      </c>
      <c r="F89" s="96">
        <f t="shared" si="6"/>
        <v>1320</v>
      </c>
      <c r="G89" s="125"/>
    </row>
    <row r="90" spans="1:7" s="20" customFormat="1" x14ac:dyDescent="0.2">
      <c r="A90" s="71">
        <f>IF(C90=0,"",1+MAX(A$9:A89))</f>
        <v>73</v>
      </c>
      <c r="B90" s="106" t="s">
        <v>118</v>
      </c>
      <c r="C90" s="104">
        <v>12</v>
      </c>
      <c r="D90" s="105" t="s">
        <v>37</v>
      </c>
      <c r="E90" s="96">
        <v>120</v>
      </c>
      <c r="F90" s="96">
        <f t="shared" si="6"/>
        <v>1440</v>
      </c>
      <c r="G90" s="125"/>
    </row>
    <row r="91" spans="1:7" s="20" customFormat="1" x14ac:dyDescent="0.2">
      <c r="A91" s="71">
        <f>IF(C91=0,"",1+MAX(A$9:A90))</f>
        <v>74</v>
      </c>
      <c r="B91" s="106" t="s">
        <v>119</v>
      </c>
      <c r="C91" s="104">
        <v>2</v>
      </c>
      <c r="D91" s="105" t="s">
        <v>37</v>
      </c>
      <c r="E91" s="96">
        <v>120</v>
      </c>
      <c r="F91" s="96">
        <f t="shared" si="6"/>
        <v>240</v>
      </c>
      <c r="G91" s="125"/>
    </row>
    <row r="92" spans="1:7" s="20" customFormat="1" x14ac:dyDescent="0.2">
      <c r="A92" s="71">
        <f>IF(C92=0,"",1+MAX(A$9:A91))</f>
        <v>75</v>
      </c>
      <c r="B92" s="106" t="s">
        <v>120</v>
      </c>
      <c r="C92" s="104">
        <v>55</v>
      </c>
      <c r="D92" s="105" t="s">
        <v>37</v>
      </c>
      <c r="E92" s="96">
        <v>120</v>
      </c>
      <c r="F92" s="96">
        <f t="shared" si="6"/>
        <v>6600</v>
      </c>
      <c r="G92" s="125"/>
    </row>
    <row r="93" spans="1:7" s="20" customFormat="1" x14ac:dyDescent="0.2">
      <c r="A93" s="71">
        <f>IF(C93=0,"",1+MAX(A$9:A92))</f>
        <v>76</v>
      </c>
      <c r="B93" s="106" t="s">
        <v>121</v>
      </c>
      <c r="C93" s="104">
        <v>14</v>
      </c>
      <c r="D93" s="105" t="s">
        <v>37</v>
      </c>
      <c r="E93" s="96">
        <v>120</v>
      </c>
      <c r="F93" s="96">
        <f t="shared" si="6"/>
        <v>1680</v>
      </c>
      <c r="G93" s="125"/>
    </row>
    <row r="94" spans="1:7" s="20" customFormat="1" x14ac:dyDescent="0.2">
      <c r="A94" s="71">
        <f>IF(C94=0,"",1+MAX(A$9:A93))</f>
        <v>77</v>
      </c>
      <c r="B94" s="106" t="s">
        <v>122</v>
      </c>
      <c r="C94" s="104">
        <v>60</v>
      </c>
      <c r="D94" s="105" t="s">
        <v>37</v>
      </c>
      <c r="E94" s="96">
        <v>120</v>
      </c>
      <c r="F94" s="96">
        <f t="shared" si="6"/>
        <v>7200</v>
      </c>
      <c r="G94" s="125"/>
    </row>
    <row r="95" spans="1:7" s="20" customFormat="1" x14ac:dyDescent="0.2">
      <c r="A95" s="71">
        <f>IF(C95=0,"",1+MAX(A$9:A94))</f>
        <v>78</v>
      </c>
      <c r="B95" s="106" t="s">
        <v>123</v>
      </c>
      <c r="C95" s="104">
        <v>15</v>
      </c>
      <c r="D95" s="105" t="s">
        <v>37</v>
      </c>
      <c r="E95" s="96">
        <v>120</v>
      </c>
      <c r="F95" s="96">
        <f t="shared" si="6"/>
        <v>1800</v>
      </c>
      <c r="G95" s="125"/>
    </row>
    <row r="96" spans="1:7" s="20" customFormat="1" x14ac:dyDescent="0.2">
      <c r="A96" s="71">
        <f>IF(C96=0,"",1+MAX(A$9:A95))</f>
        <v>79</v>
      </c>
      <c r="B96" s="106" t="s">
        <v>124</v>
      </c>
      <c r="C96" s="104">
        <v>25</v>
      </c>
      <c r="D96" s="105" t="s">
        <v>37</v>
      </c>
      <c r="E96" s="96">
        <v>120</v>
      </c>
      <c r="F96" s="96">
        <f t="shared" si="6"/>
        <v>3000</v>
      </c>
      <c r="G96" s="125"/>
    </row>
    <row r="97" spans="1:7" s="20" customFormat="1" x14ac:dyDescent="0.2">
      <c r="A97" s="71">
        <f>IF(C97=0,"",1+MAX(A$9:A96))</f>
        <v>80</v>
      </c>
      <c r="B97" s="106" t="s">
        <v>125</v>
      </c>
      <c r="C97" s="104">
        <v>30</v>
      </c>
      <c r="D97" s="105" t="s">
        <v>37</v>
      </c>
      <c r="E97" s="96">
        <v>120</v>
      </c>
      <c r="F97" s="96">
        <f t="shared" si="6"/>
        <v>3600</v>
      </c>
      <c r="G97" s="125"/>
    </row>
    <row r="98" spans="1:7" s="20" customFormat="1" x14ac:dyDescent="0.2">
      <c r="A98" s="71">
        <f>IF(C98=0,"",1+MAX(A$9:A97))</f>
        <v>81</v>
      </c>
      <c r="B98" s="106" t="s">
        <v>126</v>
      </c>
      <c r="C98" s="104">
        <v>150</v>
      </c>
      <c r="D98" s="105" t="s">
        <v>35</v>
      </c>
      <c r="E98" s="96">
        <v>2</v>
      </c>
      <c r="F98" s="96">
        <f t="shared" si="6"/>
        <v>300</v>
      </c>
      <c r="G98" s="125"/>
    </row>
    <row r="99" spans="1:7" s="20" customFormat="1" x14ac:dyDescent="0.2">
      <c r="A99" s="71">
        <f>IF(C99=0,"",1+MAX(A$9:A98))</f>
        <v>82</v>
      </c>
      <c r="B99" s="106" t="s">
        <v>127</v>
      </c>
      <c r="C99" s="104">
        <v>150</v>
      </c>
      <c r="D99" s="105" t="s">
        <v>35</v>
      </c>
      <c r="E99" s="96">
        <v>2</v>
      </c>
      <c r="F99" s="96">
        <f t="shared" si="6"/>
        <v>300</v>
      </c>
      <c r="G99" s="125"/>
    </row>
    <row r="100" spans="1:7" s="20" customFormat="1" x14ac:dyDescent="0.2">
      <c r="A100" s="71">
        <f>IF(C100=0,"",1+MAX(A$9:A99))</f>
        <v>83</v>
      </c>
      <c r="B100" s="106" t="s">
        <v>128</v>
      </c>
      <c r="C100" s="104">
        <v>280</v>
      </c>
      <c r="D100" s="105" t="s">
        <v>35</v>
      </c>
      <c r="E100" s="96">
        <v>2</v>
      </c>
      <c r="F100" s="96">
        <f t="shared" si="6"/>
        <v>560</v>
      </c>
      <c r="G100" s="125"/>
    </row>
    <row r="101" spans="1:7" s="20" customFormat="1" x14ac:dyDescent="0.2">
      <c r="A101" s="71">
        <f>IF(C101=0,"",1+MAX(A$9:A100))</f>
        <v>84</v>
      </c>
      <c r="B101" s="106" t="s">
        <v>129</v>
      </c>
      <c r="C101" s="104">
        <v>100</v>
      </c>
      <c r="D101" s="105" t="s">
        <v>35</v>
      </c>
      <c r="E101" s="96">
        <v>2</v>
      </c>
      <c r="F101" s="96">
        <f t="shared" si="6"/>
        <v>200</v>
      </c>
      <c r="G101" s="125"/>
    </row>
    <row r="102" spans="1:7" s="20" customFormat="1" ht="18" customHeight="1" x14ac:dyDescent="0.2">
      <c r="A102" s="68" t="str">
        <f>IF(C102=0,"",1+MAX(A$8:A101))</f>
        <v/>
      </c>
      <c r="B102" s="10" t="s">
        <v>261</v>
      </c>
      <c r="C102" s="9"/>
      <c r="D102" s="6"/>
      <c r="E102" s="96" t="str">
        <f t="shared" ref="E102" si="7">IF(C102=0,"",0)</f>
        <v/>
      </c>
      <c r="F102" s="96" t="str">
        <f>IF(E102="","",C102*E102)</f>
        <v/>
      </c>
      <c r="G102" s="49">
        <f>(SUM(F20:F102))</f>
        <v>136993.28</v>
      </c>
    </row>
    <row r="103" spans="1:7" s="20" customFormat="1" ht="18" customHeight="1" x14ac:dyDescent="0.2">
      <c r="A103" s="72"/>
      <c r="B103" s="73"/>
      <c r="C103" s="74"/>
      <c r="D103" s="74"/>
      <c r="E103" s="75"/>
      <c r="F103" s="75"/>
      <c r="G103" s="76"/>
    </row>
    <row r="104" spans="1:7" s="21" customFormat="1" ht="18" customHeight="1" x14ac:dyDescent="0.2">
      <c r="A104" s="97"/>
      <c r="B104" s="48" t="s">
        <v>24</v>
      </c>
      <c r="C104" s="121"/>
      <c r="D104" s="122"/>
      <c r="E104" s="122"/>
      <c r="F104" s="122"/>
      <c r="G104" s="123"/>
    </row>
    <row r="105" spans="1:7" s="20" customFormat="1" x14ac:dyDescent="0.2">
      <c r="A105" s="71" t="str">
        <f>IF(C105=0,"",1+MAX(A$9:A104))</f>
        <v/>
      </c>
      <c r="B105" s="81" t="s">
        <v>41</v>
      </c>
      <c r="C105" s="24"/>
      <c r="D105" s="19"/>
      <c r="E105" s="96"/>
      <c r="F105" s="96" t="str">
        <f t="shared" ref="F105:F126" si="8">IF(E105="","",C105*(E105))</f>
        <v/>
      </c>
      <c r="G105" s="124"/>
    </row>
    <row r="106" spans="1:7" s="20" customFormat="1" x14ac:dyDescent="0.2">
      <c r="A106" s="71" t="str">
        <f>IF(C106=0,"",1+MAX(A$9:A105))</f>
        <v/>
      </c>
      <c r="B106" s="77" t="s">
        <v>131</v>
      </c>
      <c r="C106" s="104"/>
      <c r="D106" s="105"/>
      <c r="E106" s="96"/>
      <c r="F106" s="96" t="str">
        <f t="shared" si="8"/>
        <v/>
      </c>
      <c r="G106" s="125"/>
    </row>
    <row r="107" spans="1:7" s="20" customFormat="1" ht="27.75" x14ac:dyDescent="0.2">
      <c r="A107" s="71">
        <f>IF(C107=0,"",1+MAX(A$9:A106))</f>
        <v>85</v>
      </c>
      <c r="B107" s="107" t="s">
        <v>132</v>
      </c>
      <c r="C107" s="108">
        <v>0.24</v>
      </c>
      <c r="D107" s="105" t="s">
        <v>38</v>
      </c>
      <c r="E107" s="96">
        <v>725</v>
      </c>
      <c r="F107" s="96">
        <f t="shared" si="8"/>
        <v>174</v>
      </c>
      <c r="G107" s="125"/>
    </row>
    <row r="108" spans="1:7" s="20" customFormat="1" ht="27.75" x14ac:dyDescent="0.2">
      <c r="A108" s="71">
        <f>IF(C108=0,"",1+MAX(A$9:A107))</f>
        <v>86</v>
      </c>
      <c r="B108" s="107" t="s">
        <v>133</v>
      </c>
      <c r="C108" s="108">
        <v>2.63</v>
      </c>
      <c r="D108" s="105" t="s">
        <v>38</v>
      </c>
      <c r="E108" s="96">
        <v>725</v>
      </c>
      <c r="F108" s="96">
        <f t="shared" si="8"/>
        <v>1906.75</v>
      </c>
      <c r="G108" s="125"/>
    </row>
    <row r="109" spans="1:7" s="20" customFormat="1" x14ac:dyDescent="0.2">
      <c r="A109" s="71" t="str">
        <f>IF(C109=0,"",1+MAX(A$9:A108))</f>
        <v/>
      </c>
      <c r="B109" s="82" t="s">
        <v>134</v>
      </c>
      <c r="C109" s="104"/>
      <c r="D109" s="105"/>
      <c r="E109" s="96" t="str">
        <f t="shared" ref="E108:E125" si="9">IF(C109=0,"",0)</f>
        <v/>
      </c>
      <c r="F109" s="96" t="str">
        <f t="shared" si="8"/>
        <v/>
      </c>
      <c r="G109" s="125"/>
    </row>
    <row r="110" spans="1:7" s="20" customFormat="1" ht="27.75" x14ac:dyDescent="0.2">
      <c r="A110" s="71">
        <f>IF(C110=0,"",1+MAX(A$9:A109))</f>
        <v>87</v>
      </c>
      <c r="B110" s="107" t="s">
        <v>135</v>
      </c>
      <c r="C110" s="108">
        <v>1.18</v>
      </c>
      <c r="D110" s="105" t="s">
        <v>38</v>
      </c>
      <c r="E110" s="96">
        <v>725</v>
      </c>
      <c r="F110" s="96">
        <f t="shared" si="8"/>
        <v>855.5</v>
      </c>
      <c r="G110" s="125"/>
    </row>
    <row r="111" spans="1:7" s="20" customFormat="1" ht="27.75" x14ac:dyDescent="0.2">
      <c r="A111" s="71">
        <f>IF(C111=0,"",1+MAX(A$9:A110))</f>
        <v>88</v>
      </c>
      <c r="B111" s="107" t="s">
        <v>136</v>
      </c>
      <c r="C111" s="108">
        <v>1</v>
      </c>
      <c r="D111" s="105" t="s">
        <v>38</v>
      </c>
      <c r="E111" s="96">
        <v>725</v>
      </c>
      <c r="F111" s="96">
        <f t="shared" si="8"/>
        <v>725</v>
      </c>
      <c r="G111" s="125"/>
    </row>
    <row r="112" spans="1:7" s="20" customFormat="1" ht="27.75" x14ac:dyDescent="0.2">
      <c r="A112" s="71">
        <f>IF(C112=0,"",1+MAX(A$9:A111))</f>
        <v>89</v>
      </c>
      <c r="B112" s="107" t="s">
        <v>137</v>
      </c>
      <c r="C112" s="108">
        <v>0.19400000000000001</v>
      </c>
      <c r="D112" s="105" t="s">
        <v>38</v>
      </c>
      <c r="E112" s="96">
        <v>725</v>
      </c>
      <c r="F112" s="96">
        <f t="shared" si="8"/>
        <v>140.65</v>
      </c>
      <c r="G112" s="125"/>
    </row>
    <row r="113" spans="1:7" s="20" customFormat="1" x14ac:dyDescent="0.2">
      <c r="A113" s="71" t="str">
        <f>IF(C113=0,"",1+MAX(A$9:A112))</f>
        <v/>
      </c>
      <c r="B113" s="81" t="s">
        <v>138</v>
      </c>
      <c r="C113" s="24"/>
      <c r="D113" s="19"/>
      <c r="E113" s="96" t="str">
        <f t="shared" si="9"/>
        <v/>
      </c>
      <c r="F113" s="96" t="str">
        <f t="shared" si="8"/>
        <v/>
      </c>
      <c r="G113" s="125"/>
    </row>
    <row r="114" spans="1:7" s="20" customFormat="1" x14ac:dyDescent="0.2">
      <c r="A114" s="71" t="str">
        <f>IF(C114=0,"",1+MAX(A$9:A113))</f>
        <v/>
      </c>
      <c r="B114" s="77" t="s">
        <v>50</v>
      </c>
      <c r="C114" s="104"/>
      <c r="D114" s="105"/>
      <c r="E114" s="96" t="str">
        <f t="shared" si="9"/>
        <v/>
      </c>
      <c r="F114" s="96" t="str">
        <f t="shared" si="8"/>
        <v/>
      </c>
      <c r="G114" s="125"/>
    </row>
    <row r="115" spans="1:7" s="20" customFormat="1" ht="27.75" x14ac:dyDescent="0.2">
      <c r="A115" s="71">
        <f>IF(C115=0,"",1+MAX(A$9:A114))</f>
        <v>90</v>
      </c>
      <c r="B115" s="83" t="s">
        <v>432</v>
      </c>
      <c r="C115" s="108">
        <v>0.59</v>
      </c>
      <c r="D115" s="105" t="s">
        <v>38</v>
      </c>
      <c r="E115" s="96">
        <v>725</v>
      </c>
      <c r="F115" s="96">
        <f t="shared" si="8"/>
        <v>427.75</v>
      </c>
      <c r="G115" s="125"/>
    </row>
    <row r="116" spans="1:7" s="20" customFormat="1" ht="27.75" x14ac:dyDescent="0.2">
      <c r="A116" s="71">
        <f>IF(C116=0,"",1+MAX(A$9:A115))</f>
        <v>91</v>
      </c>
      <c r="B116" s="107" t="s">
        <v>433</v>
      </c>
      <c r="C116" s="108">
        <v>0.64</v>
      </c>
      <c r="D116" s="105" t="s">
        <v>38</v>
      </c>
      <c r="E116" s="96">
        <v>725</v>
      </c>
      <c r="F116" s="96">
        <f t="shared" si="8"/>
        <v>464</v>
      </c>
      <c r="G116" s="125"/>
    </row>
    <row r="117" spans="1:7" s="20" customFormat="1" ht="27.75" x14ac:dyDescent="0.2">
      <c r="A117" s="71">
        <f>IF(C117=0,"",1+MAX(A$9:A116))</f>
        <v>92</v>
      </c>
      <c r="B117" s="107" t="s">
        <v>434</v>
      </c>
      <c r="C117" s="108">
        <v>0.59</v>
      </c>
      <c r="D117" s="105" t="s">
        <v>38</v>
      </c>
      <c r="E117" s="96">
        <v>725</v>
      </c>
      <c r="F117" s="96">
        <f t="shared" si="8"/>
        <v>427.75</v>
      </c>
      <c r="G117" s="125"/>
    </row>
    <row r="118" spans="1:7" s="20" customFormat="1" x14ac:dyDescent="0.2">
      <c r="A118" s="71" t="str">
        <f>IF(C118=0,"",1+MAX(A$9:A117))</f>
        <v/>
      </c>
      <c r="B118" s="77" t="s">
        <v>131</v>
      </c>
      <c r="C118" s="104"/>
      <c r="D118" s="105"/>
      <c r="E118" s="96" t="str">
        <f t="shared" si="9"/>
        <v/>
      </c>
      <c r="F118" s="96" t="str">
        <f t="shared" si="8"/>
        <v/>
      </c>
      <c r="G118" s="125"/>
    </row>
    <row r="119" spans="1:7" s="20" customFormat="1" ht="27.75" x14ac:dyDescent="0.2">
      <c r="A119" s="71">
        <f>IF(C119=0,"",1+MAX(A$9:A118))</f>
        <v>93</v>
      </c>
      <c r="B119" s="107" t="s">
        <v>139</v>
      </c>
      <c r="C119" s="108">
        <v>1.31</v>
      </c>
      <c r="D119" s="105" t="s">
        <v>38</v>
      </c>
      <c r="E119" s="96">
        <f t="shared" si="9"/>
        <v>0</v>
      </c>
      <c r="F119" s="96">
        <f t="shared" si="8"/>
        <v>0</v>
      </c>
      <c r="G119" s="125"/>
    </row>
    <row r="120" spans="1:7" s="20" customFormat="1" x14ac:dyDescent="0.2">
      <c r="A120" s="71" t="str">
        <f>IF(C120=0,"",1+MAX(A$9:A119))</f>
        <v/>
      </c>
      <c r="B120" s="81" t="s">
        <v>40</v>
      </c>
      <c r="C120" s="24"/>
      <c r="D120" s="19"/>
      <c r="E120" s="96" t="str">
        <f t="shared" si="9"/>
        <v/>
      </c>
      <c r="F120" s="96" t="str">
        <f t="shared" si="8"/>
        <v/>
      </c>
      <c r="G120" s="125"/>
    </row>
    <row r="121" spans="1:7" s="20" customFormat="1" x14ac:dyDescent="0.2">
      <c r="A121" s="71" t="str">
        <f>IF(C121=0,"",1+MAX(A$9:A120))</f>
        <v/>
      </c>
      <c r="B121" s="43" t="s">
        <v>50</v>
      </c>
      <c r="C121" s="24"/>
      <c r="D121" s="19"/>
      <c r="E121" s="96" t="str">
        <f t="shared" si="9"/>
        <v/>
      </c>
      <c r="F121" s="96" t="str">
        <f t="shared" si="8"/>
        <v/>
      </c>
      <c r="G121" s="125"/>
    </row>
    <row r="122" spans="1:7" s="20" customFormat="1" ht="27.75" x14ac:dyDescent="0.2">
      <c r="A122" s="71">
        <f>IF(C122=0,"",1+MAX(A$9:A121))</f>
        <v>94</v>
      </c>
      <c r="B122" s="107" t="s">
        <v>435</v>
      </c>
      <c r="C122" s="108">
        <v>1.1299999999999999</v>
      </c>
      <c r="D122" s="105" t="s">
        <v>38</v>
      </c>
      <c r="E122" s="96">
        <v>725</v>
      </c>
      <c r="F122" s="96">
        <f t="shared" si="8"/>
        <v>819.24999999999989</v>
      </c>
      <c r="G122" s="125"/>
    </row>
    <row r="123" spans="1:7" s="20" customFormat="1" ht="27.75" x14ac:dyDescent="0.2">
      <c r="A123" s="71">
        <f>IF(C123=0,"",1+MAX(A$9:A122))</f>
        <v>95</v>
      </c>
      <c r="B123" s="107" t="s">
        <v>436</v>
      </c>
      <c r="C123" s="108">
        <v>1.1100000000000001</v>
      </c>
      <c r="D123" s="105" t="s">
        <v>38</v>
      </c>
      <c r="E123" s="96">
        <v>725</v>
      </c>
      <c r="F123" s="96">
        <f t="shared" si="8"/>
        <v>804.75000000000011</v>
      </c>
      <c r="G123" s="125"/>
    </row>
    <row r="124" spans="1:7" s="20" customFormat="1" ht="27.75" x14ac:dyDescent="0.2">
      <c r="A124" s="71">
        <f>IF(C124=0,"",1+MAX(A$9:A123))</f>
        <v>96</v>
      </c>
      <c r="B124" s="107" t="s">
        <v>437</v>
      </c>
      <c r="C124" s="108">
        <v>0.66</v>
      </c>
      <c r="D124" s="105" t="s">
        <v>38</v>
      </c>
      <c r="E124" s="96">
        <v>725</v>
      </c>
      <c r="F124" s="96">
        <f t="shared" si="8"/>
        <v>478.5</v>
      </c>
      <c r="G124" s="125"/>
    </row>
    <row r="125" spans="1:7" s="20" customFormat="1" ht="27.75" x14ac:dyDescent="0.2">
      <c r="A125" s="71">
        <f>IF(C125=0,"",1+MAX(A$9:A124))</f>
        <v>97</v>
      </c>
      <c r="B125" s="107" t="s">
        <v>438</v>
      </c>
      <c r="C125" s="108">
        <v>0.74</v>
      </c>
      <c r="D125" s="105" t="s">
        <v>38</v>
      </c>
      <c r="E125" s="96">
        <v>725</v>
      </c>
      <c r="F125" s="96">
        <f t="shared" si="8"/>
        <v>536.5</v>
      </c>
      <c r="G125" s="125"/>
    </row>
    <row r="126" spans="1:7" s="20" customFormat="1" ht="18" customHeight="1" x14ac:dyDescent="0.2">
      <c r="A126" s="68" t="str">
        <f>IF(C126=0,"",1+MAX(A$8:A125))</f>
        <v/>
      </c>
      <c r="B126" s="10" t="s">
        <v>25</v>
      </c>
      <c r="C126" s="9"/>
      <c r="D126" s="6"/>
      <c r="E126" s="96" t="str">
        <f t="shared" ref="E126" si="10">IF(C126=0,"",0)</f>
        <v/>
      </c>
      <c r="F126" s="96" t="str">
        <f t="shared" si="8"/>
        <v/>
      </c>
      <c r="G126" s="49">
        <f>(SUM(F105:F126))</f>
        <v>7760.4</v>
      </c>
    </row>
    <row r="127" spans="1:7" s="20" customFormat="1" ht="18" customHeight="1" x14ac:dyDescent="0.2">
      <c r="A127" s="22"/>
      <c r="B127" s="8"/>
      <c r="C127" s="16"/>
      <c r="D127" s="16"/>
      <c r="E127" s="17"/>
      <c r="F127" s="17"/>
      <c r="G127" s="23"/>
    </row>
    <row r="128" spans="1:7" s="21" customFormat="1" ht="18" customHeight="1" x14ac:dyDescent="0.2">
      <c r="A128" s="97"/>
      <c r="B128" s="48" t="s">
        <v>26</v>
      </c>
      <c r="C128" s="120"/>
      <c r="D128" s="120"/>
      <c r="E128" s="120"/>
      <c r="F128" s="120"/>
      <c r="G128" s="120"/>
    </row>
    <row r="129" spans="1:7" s="20" customFormat="1" x14ac:dyDescent="0.2">
      <c r="A129" s="44" t="str">
        <f>IF(C129=0,"",1+MAX(A$9:A128))</f>
        <v/>
      </c>
      <c r="B129" s="78" t="s">
        <v>41</v>
      </c>
      <c r="C129" s="104"/>
      <c r="D129" s="105"/>
      <c r="E129" s="96"/>
      <c r="F129" s="96" t="str">
        <f t="shared" ref="F129:F137" si="11">IF(E129="","",C129*(E129))</f>
        <v/>
      </c>
      <c r="G129" s="117"/>
    </row>
    <row r="130" spans="1:7" s="20" customFormat="1" x14ac:dyDescent="0.2">
      <c r="A130" s="71" t="str">
        <f>IF(C130=0,"",1+MAX(A$9:A129))</f>
        <v/>
      </c>
      <c r="B130" s="77" t="s">
        <v>141</v>
      </c>
      <c r="C130" s="104"/>
      <c r="D130" s="105"/>
      <c r="E130" s="96"/>
      <c r="F130" s="96" t="str">
        <f t="shared" si="11"/>
        <v/>
      </c>
      <c r="G130" s="117"/>
    </row>
    <row r="131" spans="1:7" s="20" customFormat="1" ht="27.75" x14ac:dyDescent="0.2">
      <c r="A131" s="71">
        <f>IF(C131=0,"",1+MAX(A$9:A130))</f>
        <v>98</v>
      </c>
      <c r="B131" s="107" t="s">
        <v>142</v>
      </c>
      <c r="C131" s="104">
        <v>359.7</v>
      </c>
      <c r="D131" s="105" t="s">
        <v>35</v>
      </c>
      <c r="E131" s="96">
        <v>8</v>
      </c>
      <c r="F131" s="96">
        <f t="shared" si="11"/>
        <v>2877.6</v>
      </c>
      <c r="G131" s="117"/>
    </row>
    <row r="132" spans="1:7" s="20" customFormat="1" x14ac:dyDescent="0.2">
      <c r="A132" s="71">
        <f>IF(C132=0,"",1+MAX(A$9:A131))</f>
        <v>99</v>
      </c>
      <c r="B132" s="106" t="s">
        <v>145</v>
      </c>
      <c r="C132" s="104">
        <v>120</v>
      </c>
      <c r="D132" s="105" t="s">
        <v>36</v>
      </c>
      <c r="E132" s="96">
        <v>4</v>
      </c>
      <c r="F132" s="96">
        <f t="shared" si="11"/>
        <v>480</v>
      </c>
      <c r="G132" s="117"/>
    </row>
    <row r="133" spans="1:7" s="20" customFormat="1" x14ac:dyDescent="0.2">
      <c r="A133" s="71" t="str">
        <f>IF(C133=0,"",1+MAX(A$9:A132))</f>
        <v/>
      </c>
      <c r="B133" s="78" t="s">
        <v>138</v>
      </c>
      <c r="C133" s="104"/>
      <c r="D133" s="105"/>
      <c r="E133" s="96" t="str">
        <f t="shared" ref="E132:E136" si="12">IF(C133=0,"",0)</f>
        <v/>
      </c>
      <c r="F133" s="96" t="str">
        <f t="shared" si="11"/>
        <v/>
      </c>
      <c r="G133" s="117"/>
    </row>
    <row r="134" spans="1:7" s="20" customFormat="1" x14ac:dyDescent="0.2">
      <c r="A134" s="71" t="str">
        <f>IF(C134=0,"",1+MAX(A$9:A133))</f>
        <v/>
      </c>
      <c r="B134" s="77" t="s">
        <v>141</v>
      </c>
      <c r="C134" s="104"/>
      <c r="D134" s="105"/>
      <c r="E134" s="96" t="str">
        <f t="shared" si="12"/>
        <v/>
      </c>
      <c r="F134" s="96" t="str">
        <f t="shared" si="11"/>
        <v/>
      </c>
      <c r="G134" s="117"/>
    </row>
    <row r="135" spans="1:7" s="20" customFormat="1" ht="27.75" x14ac:dyDescent="0.2">
      <c r="A135" s="71">
        <f>IF(C135=0,"",1+MAX(A$9:A134))</f>
        <v>100</v>
      </c>
      <c r="B135" s="107" t="s">
        <v>143</v>
      </c>
      <c r="C135" s="104">
        <v>685.90000000000009</v>
      </c>
      <c r="D135" s="105" t="s">
        <v>35</v>
      </c>
      <c r="E135" s="96">
        <v>8</v>
      </c>
      <c r="F135" s="96">
        <f t="shared" si="11"/>
        <v>5487.2000000000007</v>
      </c>
      <c r="G135" s="117"/>
    </row>
    <row r="136" spans="1:7" s="20" customFormat="1" x14ac:dyDescent="0.2">
      <c r="A136" s="71">
        <f>IF(C136=0,"",1+MAX(A$9:A135))</f>
        <v>101</v>
      </c>
      <c r="B136" s="106" t="s">
        <v>144</v>
      </c>
      <c r="C136" s="104">
        <v>200</v>
      </c>
      <c r="D136" s="105" t="s">
        <v>36</v>
      </c>
      <c r="E136" s="96">
        <v>4</v>
      </c>
      <c r="F136" s="96">
        <f t="shared" si="11"/>
        <v>800</v>
      </c>
      <c r="G136" s="117"/>
    </row>
    <row r="137" spans="1:7" s="20" customFormat="1" ht="18" customHeight="1" x14ac:dyDescent="0.2">
      <c r="A137" s="68" t="str">
        <f>IF(C137=0,"",1+MAX(A$9:A136))</f>
        <v/>
      </c>
      <c r="B137" s="10" t="s">
        <v>27</v>
      </c>
      <c r="C137" s="9"/>
      <c r="D137" s="6"/>
      <c r="E137" s="96" t="str">
        <f t="shared" ref="E137" si="13">IF(C137=0,"",0)</f>
        <v/>
      </c>
      <c r="F137" s="96" t="str">
        <f t="shared" si="11"/>
        <v/>
      </c>
      <c r="G137" s="49">
        <f>(SUM(F129:F137))</f>
        <v>9644.8000000000011</v>
      </c>
    </row>
    <row r="138" spans="1:7" s="20" customFormat="1" ht="18" customHeight="1" x14ac:dyDescent="0.2">
      <c r="A138" s="65"/>
      <c r="B138" s="8"/>
      <c r="C138" s="16"/>
      <c r="D138" s="16"/>
      <c r="E138" s="17"/>
      <c r="F138" s="17"/>
      <c r="G138" s="67"/>
    </row>
    <row r="139" spans="1:7" s="21" customFormat="1" ht="18" customHeight="1" x14ac:dyDescent="0.2">
      <c r="A139" s="97"/>
      <c r="B139" s="48" t="s">
        <v>260</v>
      </c>
      <c r="C139" s="120"/>
      <c r="D139" s="120"/>
      <c r="E139" s="120"/>
      <c r="F139" s="120"/>
      <c r="G139" s="120"/>
    </row>
    <row r="140" spans="1:7" s="20" customFormat="1" x14ac:dyDescent="0.2">
      <c r="A140" s="44" t="str">
        <f>IF(C140=0,"",1+MAX(A$9:A139))</f>
        <v/>
      </c>
      <c r="B140" s="91" t="s">
        <v>41</v>
      </c>
      <c r="C140" s="19"/>
      <c r="D140" s="19"/>
      <c r="E140" s="96"/>
      <c r="F140" s="96" t="str">
        <f t="shared" ref="F140:F144" si="14">IF(E140="","",C140*(E140))</f>
        <v/>
      </c>
      <c r="G140" s="117"/>
    </row>
    <row r="141" spans="1:7" s="20" customFormat="1" x14ac:dyDescent="0.2">
      <c r="A141" s="44" t="str">
        <f>IF(C141=0,"",1+MAX(A$9:A140))</f>
        <v/>
      </c>
      <c r="B141" s="82" t="s">
        <v>146</v>
      </c>
      <c r="C141" s="108"/>
      <c r="D141" s="105"/>
      <c r="E141" s="96"/>
      <c r="F141" s="96" t="str">
        <f t="shared" si="14"/>
        <v/>
      </c>
      <c r="G141" s="117"/>
    </row>
    <row r="142" spans="1:7" s="20" customFormat="1" ht="27.75" x14ac:dyDescent="0.2">
      <c r="A142" s="71">
        <f>IF(C142=0,"",1+MAX(A$9:A141))</f>
        <v>102</v>
      </c>
      <c r="B142" s="107" t="s">
        <v>147</v>
      </c>
      <c r="C142" s="104">
        <v>40</v>
      </c>
      <c r="D142" s="105" t="s">
        <v>36</v>
      </c>
      <c r="E142" s="96">
        <v>45</v>
      </c>
      <c r="F142" s="96">
        <f t="shared" si="14"/>
        <v>1800</v>
      </c>
      <c r="G142" s="117"/>
    </row>
    <row r="143" spans="1:7" s="20" customFormat="1" ht="27.75" x14ac:dyDescent="0.2">
      <c r="A143" s="71">
        <f>IF(C143=0,"",1+MAX(A$9:A142))</f>
        <v>103</v>
      </c>
      <c r="B143" s="107" t="s">
        <v>148</v>
      </c>
      <c r="C143" s="104">
        <v>10</v>
      </c>
      <c r="D143" s="105" t="s">
        <v>36</v>
      </c>
      <c r="E143" s="96">
        <v>45</v>
      </c>
      <c r="F143" s="96">
        <f t="shared" si="14"/>
        <v>450</v>
      </c>
      <c r="G143" s="117"/>
    </row>
    <row r="144" spans="1:7" s="20" customFormat="1" ht="18" customHeight="1" x14ac:dyDescent="0.2">
      <c r="A144" s="44" t="str">
        <f>IF(C144=0,"",1+MAX(A$9:A143))</f>
        <v/>
      </c>
      <c r="B144" s="45" t="s">
        <v>259</v>
      </c>
      <c r="C144" s="6"/>
      <c r="D144" s="6"/>
      <c r="E144" s="96" t="str">
        <f t="shared" ref="E144" si="15">IF(C144=0,"",0)</f>
        <v/>
      </c>
      <c r="F144" s="96" t="str">
        <f t="shared" si="14"/>
        <v/>
      </c>
      <c r="G144" s="84">
        <f>(SUM(F140:F144))</f>
        <v>2250</v>
      </c>
    </row>
    <row r="145" spans="1:7" s="20" customFormat="1" ht="18" customHeight="1" x14ac:dyDescent="0.2">
      <c r="A145" s="90"/>
      <c r="B145" s="73"/>
      <c r="C145" s="86"/>
      <c r="D145" s="86"/>
      <c r="E145" s="87"/>
      <c r="F145" s="87"/>
      <c r="G145" s="88"/>
    </row>
    <row r="146" spans="1:7" s="21" customFormat="1" ht="18" customHeight="1" x14ac:dyDescent="0.2">
      <c r="A146" s="95"/>
      <c r="B146" s="85" t="s">
        <v>140</v>
      </c>
      <c r="C146" s="116"/>
      <c r="D146" s="116"/>
      <c r="E146" s="116"/>
      <c r="F146" s="116"/>
      <c r="G146" s="116"/>
    </row>
    <row r="147" spans="1:7" s="20" customFormat="1" x14ac:dyDescent="0.2">
      <c r="A147" s="44" t="str">
        <f>IF(C147=0,"",1+MAX(A$9:A146))</f>
        <v/>
      </c>
      <c r="B147" s="91" t="s">
        <v>138</v>
      </c>
      <c r="C147" s="19"/>
      <c r="D147" s="19"/>
      <c r="E147" s="96"/>
      <c r="F147" s="96" t="str">
        <f t="shared" ref="F147:F175" si="16">IF(E147="","",C147*(E147))</f>
        <v/>
      </c>
      <c r="G147" s="117"/>
    </row>
    <row r="148" spans="1:7" s="20" customFormat="1" x14ac:dyDescent="0.2">
      <c r="A148" s="71" t="str">
        <f>IF(C148=0,"",1+MAX(A$9:A147))</f>
        <v/>
      </c>
      <c r="B148" s="77" t="s">
        <v>149</v>
      </c>
      <c r="C148" s="104"/>
      <c r="D148" s="105"/>
      <c r="E148" s="96"/>
      <c r="F148" s="96" t="str">
        <f t="shared" si="16"/>
        <v/>
      </c>
      <c r="G148" s="117"/>
    </row>
    <row r="149" spans="1:7" s="20" customFormat="1" x14ac:dyDescent="0.2">
      <c r="A149" s="71">
        <f>IF(C149=0,"",1+MAX(A$9:A148))</f>
        <v>104</v>
      </c>
      <c r="B149" s="106" t="s">
        <v>150</v>
      </c>
      <c r="C149" s="104">
        <v>363.53</v>
      </c>
      <c r="D149" s="105" t="s">
        <v>35</v>
      </c>
      <c r="E149" s="96">
        <v>12</v>
      </c>
      <c r="F149" s="96">
        <f t="shared" si="16"/>
        <v>4362.3599999999997</v>
      </c>
      <c r="G149" s="117"/>
    </row>
    <row r="150" spans="1:7" s="20" customFormat="1" x14ac:dyDescent="0.2">
      <c r="A150" s="71">
        <f>IF(C150=0,"",1+MAX(A$9:A149))</f>
        <v>105</v>
      </c>
      <c r="B150" s="106" t="s">
        <v>151</v>
      </c>
      <c r="C150" s="104">
        <v>243.57</v>
      </c>
      <c r="D150" s="105" t="s">
        <v>35</v>
      </c>
      <c r="E150" s="96">
        <v>12</v>
      </c>
      <c r="F150" s="96">
        <f t="shared" si="16"/>
        <v>2922.84</v>
      </c>
      <c r="G150" s="117"/>
    </row>
    <row r="151" spans="1:7" s="20" customFormat="1" x14ac:dyDescent="0.2">
      <c r="A151" s="71">
        <f>IF(C151=0,"",1+MAX(A$9:A150))</f>
        <v>106</v>
      </c>
      <c r="B151" s="106" t="s">
        <v>152</v>
      </c>
      <c r="C151" s="104">
        <v>343.65</v>
      </c>
      <c r="D151" s="105" t="s">
        <v>35</v>
      </c>
      <c r="E151" s="96">
        <v>12</v>
      </c>
      <c r="F151" s="96">
        <f t="shared" si="16"/>
        <v>4123.7999999999993</v>
      </c>
      <c r="G151" s="117"/>
    </row>
    <row r="152" spans="1:7" s="20" customFormat="1" x14ac:dyDescent="0.2">
      <c r="A152" s="71">
        <f>IF(C152=0,"",1+MAX(A$9:A151))</f>
        <v>107</v>
      </c>
      <c r="B152" s="106" t="s">
        <v>153</v>
      </c>
      <c r="C152" s="104">
        <v>289.02</v>
      </c>
      <c r="D152" s="105" t="s">
        <v>35</v>
      </c>
      <c r="E152" s="96">
        <v>12</v>
      </c>
      <c r="F152" s="96">
        <f t="shared" si="16"/>
        <v>3468.24</v>
      </c>
      <c r="G152" s="117"/>
    </row>
    <row r="153" spans="1:7" s="20" customFormat="1" x14ac:dyDescent="0.2">
      <c r="A153" s="71">
        <f>IF(C153=0,"",1+MAX(A$9:A152))</f>
        <v>108</v>
      </c>
      <c r="B153" s="106" t="s">
        <v>154</v>
      </c>
      <c r="C153" s="104">
        <v>102.18</v>
      </c>
      <c r="D153" s="105" t="s">
        <v>35</v>
      </c>
      <c r="E153" s="96">
        <v>10</v>
      </c>
      <c r="F153" s="96">
        <f t="shared" si="16"/>
        <v>1021.8000000000001</v>
      </c>
      <c r="G153" s="117"/>
    </row>
    <row r="154" spans="1:7" s="20" customFormat="1" x14ac:dyDescent="0.2">
      <c r="A154" s="71" t="str">
        <f>IF(C154=0,"",1+MAX(A$9:A153))</f>
        <v/>
      </c>
      <c r="B154" s="77" t="s">
        <v>155</v>
      </c>
      <c r="C154" s="104"/>
      <c r="D154" s="105"/>
      <c r="E154" s="96" t="str">
        <f t="shared" ref="E150:E174" si="17">IF(C154=0,"",0)</f>
        <v/>
      </c>
      <c r="F154" s="96" t="str">
        <f t="shared" si="16"/>
        <v/>
      </c>
      <c r="G154" s="117"/>
    </row>
    <row r="155" spans="1:7" s="20" customFormat="1" x14ac:dyDescent="0.2">
      <c r="A155" s="71">
        <f>IF(C155=0,"",1+MAX(A$9:A154))</f>
        <v>109</v>
      </c>
      <c r="B155" s="106" t="s">
        <v>156</v>
      </c>
      <c r="C155" s="104">
        <v>1341.51</v>
      </c>
      <c r="D155" s="105" t="s">
        <v>35</v>
      </c>
      <c r="E155" s="96">
        <v>4</v>
      </c>
      <c r="F155" s="96">
        <f t="shared" si="16"/>
        <v>5366.04</v>
      </c>
      <c r="G155" s="117"/>
    </row>
    <row r="156" spans="1:7" s="20" customFormat="1" x14ac:dyDescent="0.2">
      <c r="A156" s="71" t="str">
        <f>IF(C156=0,"",1+MAX(A$9:A155))</f>
        <v/>
      </c>
      <c r="B156" s="82" t="s">
        <v>157</v>
      </c>
      <c r="C156" s="104"/>
      <c r="D156" s="105"/>
      <c r="E156" s="96" t="str">
        <f t="shared" si="17"/>
        <v/>
      </c>
      <c r="F156" s="96" t="str">
        <f t="shared" si="16"/>
        <v/>
      </c>
      <c r="G156" s="117"/>
    </row>
    <row r="157" spans="1:7" s="20" customFormat="1" x14ac:dyDescent="0.2">
      <c r="A157" s="71">
        <f>IF(C157=0,"",1+MAX(A$9:A156))</f>
        <v>110</v>
      </c>
      <c r="B157" s="106" t="s">
        <v>158</v>
      </c>
      <c r="C157" s="104">
        <v>174.89</v>
      </c>
      <c r="D157" s="105" t="s">
        <v>36</v>
      </c>
      <c r="E157" s="96">
        <v>6</v>
      </c>
      <c r="F157" s="96">
        <f t="shared" si="16"/>
        <v>1049.3399999999999</v>
      </c>
      <c r="G157" s="117"/>
    </row>
    <row r="158" spans="1:7" s="20" customFormat="1" x14ac:dyDescent="0.2">
      <c r="A158" s="71">
        <f>IF(C158=0,"",1+MAX(A$9:A157))</f>
        <v>111</v>
      </c>
      <c r="B158" s="106" t="s">
        <v>159</v>
      </c>
      <c r="C158" s="104">
        <v>74.650000000000006</v>
      </c>
      <c r="D158" s="105" t="s">
        <v>36</v>
      </c>
      <c r="E158" s="96">
        <v>6</v>
      </c>
      <c r="F158" s="96">
        <f t="shared" si="16"/>
        <v>447.90000000000003</v>
      </c>
      <c r="G158" s="117"/>
    </row>
    <row r="159" spans="1:7" s="20" customFormat="1" x14ac:dyDescent="0.2">
      <c r="A159" s="71">
        <f>IF(C159=0,"",1+MAX(A$9:A158))</f>
        <v>112</v>
      </c>
      <c r="B159" s="106" t="s">
        <v>160</v>
      </c>
      <c r="C159" s="104">
        <v>41.08</v>
      </c>
      <c r="D159" s="105" t="s">
        <v>36</v>
      </c>
      <c r="E159" s="96">
        <v>6</v>
      </c>
      <c r="F159" s="96">
        <f t="shared" si="16"/>
        <v>246.48</v>
      </c>
      <c r="G159" s="117"/>
    </row>
    <row r="160" spans="1:7" s="20" customFormat="1" x14ac:dyDescent="0.2">
      <c r="A160" s="71">
        <f>IF(C160=0,"",1+MAX(A$9:A159))</f>
        <v>113</v>
      </c>
      <c r="B160" s="106" t="s">
        <v>161</v>
      </c>
      <c r="C160" s="104">
        <v>36.11</v>
      </c>
      <c r="D160" s="105" t="s">
        <v>36</v>
      </c>
      <c r="E160" s="96">
        <v>12</v>
      </c>
      <c r="F160" s="96">
        <f t="shared" si="16"/>
        <v>433.32</v>
      </c>
      <c r="G160" s="117"/>
    </row>
    <row r="161" spans="1:7" s="20" customFormat="1" x14ac:dyDescent="0.2">
      <c r="A161" s="71">
        <f>IF(C161=0,"",1+MAX(A$9:A160))</f>
        <v>114</v>
      </c>
      <c r="B161" s="106" t="s">
        <v>162</v>
      </c>
      <c r="C161" s="104">
        <v>12.24</v>
      </c>
      <c r="D161" s="105" t="s">
        <v>36</v>
      </c>
      <c r="E161" s="96">
        <v>12</v>
      </c>
      <c r="F161" s="96">
        <f t="shared" si="16"/>
        <v>146.88</v>
      </c>
      <c r="G161" s="117"/>
    </row>
    <row r="162" spans="1:7" s="20" customFormat="1" x14ac:dyDescent="0.2">
      <c r="A162" s="71" t="str">
        <f>IF(C162=0,"",1+MAX(A$9:A161))</f>
        <v/>
      </c>
      <c r="B162" s="78" t="s">
        <v>40</v>
      </c>
      <c r="C162" s="104"/>
      <c r="D162" s="105"/>
      <c r="E162" s="96" t="str">
        <f t="shared" si="17"/>
        <v/>
      </c>
      <c r="F162" s="96" t="str">
        <f t="shared" si="16"/>
        <v/>
      </c>
      <c r="G162" s="117"/>
    </row>
    <row r="163" spans="1:7" s="20" customFormat="1" x14ac:dyDescent="0.2">
      <c r="A163" s="71" t="str">
        <f>IF(C163=0,"",1+MAX(A$9:A162))</f>
        <v/>
      </c>
      <c r="B163" s="77" t="s">
        <v>149</v>
      </c>
      <c r="C163" s="104"/>
      <c r="D163" s="105"/>
      <c r="E163" s="96" t="str">
        <f t="shared" si="17"/>
        <v/>
      </c>
      <c r="F163" s="96" t="str">
        <f t="shared" si="16"/>
        <v/>
      </c>
      <c r="G163" s="117"/>
    </row>
    <row r="164" spans="1:7" s="20" customFormat="1" x14ac:dyDescent="0.2">
      <c r="A164" s="71">
        <f>IF(C164=0,"",1+MAX(A$9:A163))</f>
        <v>115</v>
      </c>
      <c r="B164" s="106" t="s">
        <v>163</v>
      </c>
      <c r="C164" s="104">
        <v>176.1</v>
      </c>
      <c r="D164" s="105" t="s">
        <v>35</v>
      </c>
      <c r="E164" s="96">
        <v>12</v>
      </c>
      <c r="F164" s="96">
        <f t="shared" si="16"/>
        <v>2113.1999999999998</v>
      </c>
      <c r="G164" s="117"/>
    </row>
    <row r="165" spans="1:7" s="20" customFormat="1" x14ac:dyDescent="0.2">
      <c r="A165" s="71">
        <f>IF(C165=0,"",1+MAX(A$9:A164))</f>
        <v>116</v>
      </c>
      <c r="B165" s="106" t="s">
        <v>164</v>
      </c>
      <c r="C165" s="104">
        <v>363.11</v>
      </c>
      <c r="D165" s="105" t="s">
        <v>35</v>
      </c>
      <c r="E165" s="96">
        <v>12</v>
      </c>
      <c r="F165" s="96">
        <f t="shared" si="16"/>
        <v>4357.32</v>
      </c>
      <c r="G165" s="117"/>
    </row>
    <row r="166" spans="1:7" s="20" customFormat="1" x14ac:dyDescent="0.2">
      <c r="A166" s="71">
        <f>IF(C166=0,"",1+MAX(A$9:A165))</f>
        <v>117</v>
      </c>
      <c r="B166" s="106" t="s">
        <v>153</v>
      </c>
      <c r="C166" s="104">
        <v>91.38</v>
      </c>
      <c r="D166" s="105" t="s">
        <v>35</v>
      </c>
      <c r="E166" s="96">
        <v>12</v>
      </c>
      <c r="F166" s="96">
        <f t="shared" si="16"/>
        <v>1096.56</v>
      </c>
      <c r="G166" s="117"/>
    </row>
    <row r="167" spans="1:7" s="20" customFormat="1" x14ac:dyDescent="0.2">
      <c r="A167" s="71">
        <f>IF(C167=0,"",1+MAX(A$9:A166))</f>
        <v>118</v>
      </c>
      <c r="B167" s="106" t="s">
        <v>165</v>
      </c>
      <c r="C167" s="104">
        <v>233.58</v>
      </c>
      <c r="D167" s="105" t="s">
        <v>35</v>
      </c>
      <c r="E167" s="96">
        <v>12</v>
      </c>
      <c r="F167" s="96">
        <f t="shared" si="16"/>
        <v>2802.96</v>
      </c>
      <c r="G167" s="117"/>
    </row>
    <row r="168" spans="1:7" s="20" customFormat="1" x14ac:dyDescent="0.2">
      <c r="A168" s="71">
        <f>IF(C168=0,"",1+MAX(A$9:A167))</f>
        <v>119</v>
      </c>
      <c r="B168" s="106" t="s">
        <v>166</v>
      </c>
      <c r="C168" s="104">
        <v>87.31</v>
      </c>
      <c r="D168" s="105" t="s">
        <v>35</v>
      </c>
      <c r="E168" s="96">
        <v>12</v>
      </c>
      <c r="F168" s="96">
        <f t="shared" si="16"/>
        <v>1047.72</v>
      </c>
      <c r="G168" s="117"/>
    </row>
    <row r="169" spans="1:7" s="20" customFormat="1" x14ac:dyDescent="0.2">
      <c r="A169" s="71" t="str">
        <f>IF(C169=0,"",1+MAX(A$9:A168))</f>
        <v/>
      </c>
      <c r="B169" s="77" t="s">
        <v>155</v>
      </c>
      <c r="C169" s="104"/>
      <c r="D169" s="105"/>
      <c r="E169" s="96" t="str">
        <f t="shared" si="17"/>
        <v/>
      </c>
      <c r="F169" s="96" t="str">
        <f t="shared" si="16"/>
        <v/>
      </c>
      <c r="G169" s="117"/>
    </row>
    <row r="170" spans="1:7" s="20" customFormat="1" x14ac:dyDescent="0.2">
      <c r="A170" s="71">
        <f>IF(C170=0,"",1+MAX(A$9:A169))</f>
        <v>120</v>
      </c>
      <c r="B170" s="106" t="s">
        <v>156</v>
      </c>
      <c r="C170" s="104">
        <v>1149.94</v>
      </c>
      <c r="D170" s="105" t="s">
        <v>35</v>
      </c>
      <c r="E170" s="96">
        <v>4</v>
      </c>
      <c r="F170" s="96">
        <f t="shared" si="16"/>
        <v>4599.76</v>
      </c>
      <c r="G170" s="117"/>
    </row>
    <row r="171" spans="1:7" s="20" customFormat="1" x14ac:dyDescent="0.2">
      <c r="A171" s="71" t="str">
        <f>IF(C171=0,"",1+MAX(A$9:A170))</f>
        <v/>
      </c>
      <c r="B171" s="82" t="s">
        <v>157</v>
      </c>
      <c r="C171" s="104"/>
      <c r="D171" s="105"/>
      <c r="E171" s="96" t="str">
        <f t="shared" si="17"/>
        <v/>
      </c>
      <c r="F171" s="96" t="str">
        <f t="shared" si="16"/>
        <v/>
      </c>
      <c r="G171" s="117"/>
    </row>
    <row r="172" spans="1:7" s="20" customFormat="1" x14ac:dyDescent="0.2">
      <c r="A172" s="71">
        <f>IF(C172=0,"",1+MAX(A$9:A171))</f>
        <v>121</v>
      </c>
      <c r="B172" s="106" t="s">
        <v>159</v>
      </c>
      <c r="C172" s="104">
        <v>70.650000000000006</v>
      </c>
      <c r="D172" s="105" t="s">
        <v>36</v>
      </c>
      <c r="E172" s="96">
        <v>6</v>
      </c>
      <c r="F172" s="96">
        <f t="shared" si="16"/>
        <v>423.90000000000003</v>
      </c>
      <c r="G172" s="117"/>
    </row>
    <row r="173" spans="1:7" s="20" customFormat="1" x14ac:dyDescent="0.2">
      <c r="A173" s="71">
        <f>IF(C173=0,"",1+MAX(A$9:A172))</f>
        <v>122</v>
      </c>
      <c r="B173" s="106" t="s">
        <v>160</v>
      </c>
      <c r="C173" s="104">
        <v>12.19</v>
      </c>
      <c r="D173" s="105" t="s">
        <v>36</v>
      </c>
      <c r="E173" s="96">
        <v>6</v>
      </c>
      <c r="F173" s="96">
        <f t="shared" si="16"/>
        <v>73.14</v>
      </c>
      <c r="G173" s="117"/>
    </row>
    <row r="174" spans="1:7" s="20" customFormat="1" x14ac:dyDescent="0.2">
      <c r="A174" s="71">
        <f>IF(C174=0,"",1+MAX(A$9:A173))</f>
        <v>123</v>
      </c>
      <c r="B174" s="106" t="s">
        <v>158</v>
      </c>
      <c r="C174" s="104">
        <v>53.35</v>
      </c>
      <c r="D174" s="105" t="s">
        <v>36</v>
      </c>
      <c r="E174" s="96">
        <v>6</v>
      </c>
      <c r="F174" s="96">
        <f t="shared" si="16"/>
        <v>320.10000000000002</v>
      </c>
      <c r="G174" s="117"/>
    </row>
    <row r="175" spans="1:7" s="20" customFormat="1" ht="18" customHeight="1" x14ac:dyDescent="0.2">
      <c r="A175" s="68" t="str">
        <f>IF(C175=0,"",1+MAX(A$9:A174))</f>
        <v/>
      </c>
      <c r="B175" s="10" t="s">
        <v>258</v>
      </c>
      <c r="C175" s="6"/>
      <c r="D175" s="6"/>
      <c r="E175" s="96" t="str">
        <f t="shared" ref="E175" si="18">IF(C175=0,"",0)</f>
        <v/>
      </c>
      <c r="F175" s="96" t="str">
        <f t="shared" si="16"/>
        <v/>
      </c>
      <c r="G175" s="84">
        <f>(SUM(F147:F175))</f>
        <v>40423.660000000003</v>
      </c>
    </row>
    <row r="176" spans="1:7" s="20" customFormat="1" ht="18" customHeight="1" x14ac:dyDescent="0.2">
      <c r="A176" s="72"/>
      <c r="B176" s="73"/>
      <c r="C176" s="86"/>
      <c r="D176" s="86"/>
      <c r="E176" s="87"/>
      <c r="F176" s="87"/>
      <c r="G176" s="88"/>
    </row>
    <row r="177" spans="1:7" s="21" customFormat="1" ht="18" customHeight="1" x14ac:dyDescent="0.2">
      <c r="A177" s="97"/>
      <c r="B177" s="48" t="s">
        <v>429</v>
      </c>
      <c r="C177" s="116"/>
      <c r="D177" s="116"/>
      <c r="E177" s="116"/>
      <c r="F177" s="116"/>
      <c r="G177" s="116"/>
    </row>
    <row r="178" spans="1:7" s="20" customFormat="1" x14ac:dyDescent="0.2">
      <c r="A178" s="44">
        <f>IF(C178=0,"",1+MAX(A$9:A177))</f>
        <v>124</v>
      </c>
      <c r="B178" s="106" t="s">
        <v>167</v>
      </c>
      <c r="C178" s="104">
        <v>2789</v>
      </c>
      <c r="D178" s="105" t="s">
        <v>35</v>
      </c>
      <c r="E178" s="96">
        <v>8</v>
      </c>
      <c r="F178" s="96">
        <f t="shared" ref="F178:F181" si="19">IF(E178="","",C178*(E178))</f>
        <v>22312</v>
      </c>
      <c r="G178" s="117"/>
    </row>
    <row r="179" spans="1:7" s="20" customFormat="1" x14ac:dyDescent="0.2">
      <c r="A179" s="44">
        <f>IF(C179=0,"",1+MAX(A$9:A178))</f>
        <v>125</v>
      </c>
      <c r="B179" s="106" t="s">
        <v>168</v>
      </c>
      <c r="C179" s="104">
        <v>406.27</v>
      </c>
      <c r="D179" s="105" t="s">
        <v>36</v>
      </c>
      <c r="E179" s="96">
        <v>13</v>
      </c>
      <c r="F179" s="96">
        <f t="shared" si="19"/>
        <v>5281.51</v>
      </c>
      <c r="G179" s="117"/>
    </row>
    <row r="180" spans="1:7" s="20" customFormat="1" x14ac:dyDescent="0.2">
      <c r="A180" s="44">
        <f>IF(C180=0,"",1+MAX(A$9:A179))</f>
        <v>126</v>
      </c>
      <c r="B180" s="106" t="s">
        <v>169</v>
      </c>
      <c r="C180" s="104">
        <v>406</v>
      </c>
      <c r="D180" s="105" t="s">
        <v>36</v>
      </c>
      <c r="E180" s="96">
        <v>11</v>
      </c>
      <c r="F180" s="96">
        <f t="shared" si="19"/>
        <v>4466</v>
      </c>
      <c r="G180" s="117"/>
    </row>
    <row r="181" spans="1:7" s="20" customFormat="1" x14ac:dyDescent="0.2">
      <c r="A181" s="44">
        <f>IF(C181=0,"",1+MAX(A$9:A180))</f>
        <v>127</v>
      </c>
      <c r="B181" s="106" t="s">
        <v>170</v>
      </c>
      <c r="C181" s="104">
        <v>406</v>
      </c>
      <c r="D181" s="105" t="s">
        <v>36</v>
      </c>
      <c r="E181" s="96">
        <v>9</v>
      </c>
      <c r="F181" s="96">
        <f t="shared" si="19"/>
        <v>3654</v>
      </c>
      <c r="G181" s="117"/>
    </row>
    <row r="182" spans="1:7" s="20" customFormat="1" ht="18" customHeight="1" x14ac:dyDescent="0.2">
      <c r="A182" s="68" t="str">
        <f>IF(C182=0,"",1+MAX(A$9:A181))</f>
        <v/>
      </c>
      <c r="B182" s="45" t="s">
        <v>257</v>
      </c>
      <c r="C182" s="6"/>
      <c r="D182" s="6"/>
      <c r="E182" s="96" t="str">
        <f t="shared" ref="E182" si="20">IF(C182=0,"",0)</f>
        <v/>
      </c>
      <c r="F182" s="96" t="str">
        <f>IF(E182="","",C182*E182)</f>
        <v/>
      </c>
      <c r="G182" s="84">
        <f>(SUM(F178:F182))</f>
        <v>35713.51</v>
      </c>
    </row>
    <row r="183" spans="1:7" s="20" customFormat="1" ht="18" customHeight="1" x14ac:dyDescent="0.2">
      <c r="A183" s="72"/>
      <c r="B183" s="73"/>
      <c r="C183" s="86"/>
      <c r="D183" s="86"/>
      <c r="E183" s="87"/>
      <c r="F183" s="87"/>
      <c r="G183" s="88"/>
    </row>
    <row r="184" spans="1:7" s="21" customFormat="1" ht="18" customHeight="1" x14ac:dyDescent="0.2">
      <c r="A184" s="97"/>
      <c r="B184" s="85" t="s">
        <v>19</v>
      </c>
      <c r="C184" s="116"/>
      <c r="D184" s="116"/>
      <c r="E184" s="116"/>
      <c r="F184" s="116"/>
      <c r="G184" s="116"/>
    </row>
    <row r="185" spans="1:7" s="20" customFormat="1" x14ac:dyDescent="0.2">
      <c r="A185" s="44" t="str">
        <f>IF(C185=0,"",1+MAX(A$9:A184))</f>
        <v/>
      </c>
      <c r="B185" s="78" t="s">
        <v>43</v>
      </c>
      <c r="C185" s="104"/>
      <c r="D185" s="105"/>
      <c r="E185" s="96"/>
      <c r="F185" s="96" t="str">
        <f t="shared" ref="F185:F215" si="21">IF(E185="","",C185*(E185))</f>
        <v/>
      </c>
      <c r="G185" s="117"/>
    </row>
    <row r="186" spans="1:7" s="20" customFormat="1" x14ac:dyDescent="0.2">
      <c r="A186" s="44">
        <f>IF(C186=0,"",1+MAX(A$9:A185))</f>
        <v>128</v>
      </c>
      <c r="B186" s="106" t="s">
        <v>171</v>
      </c>
      <c r="C186" s="104">
        <v>1</v>
      </c>
      <c r="D186" s="105" t="s">
        <v>37</v>
      </c>
      <c r="E186" s="96">
        <v>3022.5</v>
      </c>
      <c r="F186" s="96">
        <f t="shared" si="21"/>
        <v>3022.5</v>
      </c>
      <c r="G186" s="117"/>
    </row>
    <row r="187" spans="1:7" s="20" customFormat="1" x14ac:dyDescent="0.2">
      <c r="A187" s="44">
        <f>IF(C187=0,"",1+MAX(A$9:A186))</f>
        <v>129</v>
      </c>
      <c r="B187" s="106" t="s">
        <v>172</v>
      </c>
      <c r="C187" s="104">
        <v>2</v>
      </c>
      <c r="D187" s="105" t="s">
        <v>37</v>
      </c>
      <c r="E187" s="96">
        <v>2132.8125</v>
      </c>
      <c r="F187" s="96">
        <f t="shared" si="21"/>
        <v>4265.625</v>
      </c>
      <c r="G187" s="117"/>
    </row>
    <row r="188" spans="1:7" s="20" customFormat="1" x14ac:dyDescent="0.2">
      <c r="A188" s="44">
        <f>IF(C188=0,"",1+MAX(A$9:A187))</f>
        <v>130</v>
      </c>
      <c r="B188" s="106" t="s">
        <v>173</v>
      </c>
      <c r="C188" s="104">
        <v>1</v>
      </c>
      <c r="D188" s="105" t="s">
        <v>37</v>
      </c>
      <c r="E188" s="96">
        <v>8868.4375</v>
      </c>
      <c r="F188" s="96">
        <f t="shared" si="21"/>
        <v>8868.4375</v>
      </c>
      <c r="G188" s="117"/>
    </row>
    <row r="189" spans="1:7" s="20" customFormat="1" x14ac:dyDescent="0.2">
      <c r="A189" s="44">
        <f>IF(C189=0,"",1+MAX(A$9:A188))</f>
        <v>131</v>
      </c>
      <c r="B189" s="106" t="s">
        <v>174</v>
      </c>
      <c r="C189" s="104">
        <v>1</v>
      </c>
      <c r="D189" s="105" t="s">
        <v>37</v>
      </c>
      <c r="E189" s="96">
        <v>6045</v>
      </c>
      <c r="F189" s="96">
        <f t="shared" si="21"/>
        <v>6045</v>
      </c>
      <c r="G189" s="117"/>
    </row>
    <row r="190" spans="1:7" s="20" customFormat="1" x14ac:dyDescent="0.2">
      <c r="A190" s="44">
        <f>IF(C190=0,"",1+MAX(A$9:A189))</f>
        <v>132</v>
      </c>
      <c r="B190" s="106" t="s">
        <v>175</v>
      </c>
      <c r="C190" s="104">
        <v>1</v>
      </c>
      <c r="D190" s="105" t="s">
        <v>37</v>
      </c>
      <c r="E190" s="96">
        <v>1852.5</v>
      </c>
      <c r="F190" s="96">
        <f t="shared" si="21"/>
        <v>1852.5</v>
      </c>
      <c r="G190" s="117"/>
    </row>
    <row r="191" spans="1:7" s="20" customFormat="1" x14ac:dyDescent="0.2">
      <c r="A191" s="44">
        <f>IF(C191=0,"",1+MAX(A$9:A190))</f>
        <v>133</v>
      </c>
      <c r="B191" s="106" t="s">
        <v>176</v>
      </c>
      <c r="C191" s="104">
        <v>1</v>
      </c>
      <c r="D191" s="105" t="s">
        <v>37</v>
      </c>
      <c r="E191" s="96">
        <v>3997.5</v>
      </c>
      <c r="F191" s="96">
        <f t="shared" si="21"/>
        <v>3997.5</v>
      </c>
      <c r="G191" s="117"/>
    </row>
    <row r="192" spans="1:7" s="20" customFormat="1" x14ac:dyDescent="0.2">
      <c r="A192" s="44">
        <f>IF(C192=0,"",1+MAX(A$9:A191))</f>
        <v>134</v>
      </c>
      <c r="B192" s="106" t="s">
        <v>177</v>
      </c>
      <c r="C192" s="104">
        <v>1</v>
      </c>
      <c r="D192" s="105" t="s">
        <v>37</v>
      </c>
      <c r="E192" s="96">
        <v>2340</v>
      </c>
      <c r="F192" s="96">
        <f t="shared" si="21"/>
        <v>2340</v>
      </c>
      <c r="G192" s="117"/>
    </row>
    <row r="193" spans="1:7" s="20" customFormat="1" x14ac:dyDescent="0.2">
      <c r="A193" s="44">
        <f>IF(C193=0,"",1+MAX(A$9:A192))</f>
        <v>135</v>
      </c>
      <c r="B193" s="106" t="s">
        <v>178</v>
      </c>
      <c r="C193" s="104">
        <v>1</v>
      </c>
      <c r="D193" s="105" t="s">
        <v>37</v>
      </c>
      <c r="E193" s="96">
        <v>1462.5</v>
      </c>
      <c r="F193" s="96">
        <f t="shared" si="21"/>
        <v>1462.5</v>
      </c>
      <c r="G193" s="117"/>
    </row>
    <row r="194" spans="1:7" s="20" customFormat="1" x14ac:dyDescent="0.2">
      <c r="A194" s="44">
        <f>IF(C194=0,"",1+MAX(A$9:A193))</f>
        <v>136</v>
      </c>
      <c r="B194" s="106" t="s">
        <v>179</v>
      </c>
      <c r="C194" s="104">
        <v>1</v>
      </c>
      <c r="D194" s="105" t="s">
        <v>37</v>
      </c>
      <c r="E194" s="96">
        <v>1620.9375</v>
      </c>
      <c r="F194" s="96">
        <f t="shared" si="21"/>
        <v>1620.9375</v>
      </c>
      <c r="G194" s="117"/>
    </row>
    <row r="195" spans="1:7" s="20" customFormat="1" x14ac:dyDescent="0.2">
      <c r="A195" s="44">
        <f>IF(C195=0,"",1+MAX(A$9:A194))</f>
        <v>137</v>
      </c>
      <c r="B195" s="106" t="s">
        <v>180</v>
      </c>
      <c r="C195" s="104">
        <v>10</v>
      </c>
      <c r="D195" s="105" t="s">
        <v>37</v>
      </c>
      <c r="E195" s="96">
        <v>1430</v>
      </c>
      <c r="F195" s="96">
        <f t="shared" si="21"/>
        <v>14300</v>
      </c>
      <c r="G195" s="117"/>
    </row>
    <row r="196" spans="1:7" s="20" customFormat="1" x14ac:dyDescent="0.2">
      <c r="A196" s="44">
        <f>IF(C196=0,"",1+MAX(A$9:A195))</f>
        <v>138</v>
      </c>
      <c r="B196" s="106" t="s">
        <v>181</v>
      </c>
      <c r="C196" s="104">
        <v>6</v>
      </c>
      <c r="D196" s="105" t="s">
        <v>37</v>
      </c>
      <c r="E196" s="96">
        <v>950.95</v>
      </c>
      <c r="F196" s="96">
        <f t="shared" si="21"/>
        <v>5705.7000000000007</v>
      </c>
      <c r="G196" s="117"/>
    </row>
    <row r="197" spans="1:7" s="20" customFormat="1" x14ac:dyDescent="0.2">
      <c r="A197" s="44">
        <f>IF(C197=0,"",1+MAX(A$9:A196))</f>
        <v>139</v>
      </c>
      <c r="B197" s="106" t="s">
        <v>182</v>
      </c>
      <c r="C197" s="104">
        <v>5</v>
      </c>
      <c r="D197" s="105" t="s">
        <v>37</v>
      </c>
      <c r="E197" s="96">
        <v>605.80000000000007</v>
      </c>
      <c r="F197" s="96">
        <f t="shared" si="21"/>
        <v>3029.0000000000005</v>
      </c>
      <c r="G197" s="117"/>
    </row>
    <row r="198" spans="1:7" s="20" customFormat="1" x14ac:dyDescent="0.2">
      <c r="A198" s="44">
        <f>IF(C198=0,"",1+MAX(A$9:A197))</f>
        <v>140</v>
      </c>
      <c r="B198" s="106" t="s">
        <v>183</v>
      </c>
      <c r="C198" s="104">
        <v>1</v>
      </c>
      <c r="D198" s="105" t="s">
        <v>37</v>
      </c>
      <c r="E198" s="96">
        <v>260</v>
      </c>
      <c r="F198" s="96">
        <f t="shared" si="21"/>
        <v>260</v>
      </c>
      <c r="G198" s="117"/>
    </row>
    <row r="199" spans="1:7" s="20" customFormat="1" x14ac:dyDescent="0.2">
      <c r="A199" s="44">
        <f>IF(C199=0,"",1+MAX(A$9:A198))</f>
        <v>141</v>
      </c>
      <c r="B199" s="106" t="s">
        <v>184</v>
      </c>
      <c r="C199" s="104">
        <v>1</v>
      </c>
      <c r="D199" s="105" t="s">
        <v>37</v>
      </c>
      <c r="E199" s="96">
        <v>1905.4750000000001</v>
      </c>
      <c r="F199" s="96">
        <f t="shared" si="21"/>
        <v>1905.4750000000001</v>
      </c>
      <c r="G199" s="117"/>
    </row>
    <row r="200" spans="1:7" s="20" customFormat="1" x14ac:dyDescent="0.2">
      <c r="A200" s="44" t="str">
        <f>IF(C200=0,"",1+MAX(A$9:A199))</f>
        <v/>
      </c>
      <c r="B200" s="78" t="s">
        <v>185</v>
      </c>
      <c r="C200" s="104"/>
      <c r="D200" s="105"/>
      <c r="E200" s="96" t="s">
        <v>443</v>
      </c>
      <c r="F200" s="96" t="str">
        <f t="shared" si="21"/>
        <v/>
      </c>
      <c r="G200" s="117"/>
    </row>
    <row r="201" spans="1:7" s="20" customFormat="1" x14ac:dyDescent="0.2">
      <c r="A201" s="44">
        <f>IF(C201=0,"",1+MAX(A$9:A200))</f>
        <v>142</v>
      </c>
      <c r="B201" s="106" t="s">
        <v>186</v>
      </c>
      <c r="C201" s="104">
        <v>1</v>
      </c>
      <c r="D201" s="105" t="s">
        <v>37</v>
      </c>
      <c r="E201" s="96">
        <v>3072.875</v>
      </c>
      <c r="F201" s="96">
        <f t="shared" si="21"/>
        <v>3072.875</v>
      </c>
      <c r="G201" s="117"/>
    </row>
    <row r="202" spans="1:7" s="20" customFormat="1" x14ac:dyDescent="0.2">
      <c r="A202" s="44">
        <f>IF(C202=0,"",1+MAX(A$9:A201))</f>
        <v>143</v>
      </c>
      <c r="B202" s="106" t="s">
        <v>187</v>
      </c>
      <c r="C202" s="104">
        <v>2</v>
      </c>
      <c r="D202" s="105" t="s">
        <v>37</v>
      </c>
      <c r="E202" s="96">
        <v>7020</v>
      </c>
      <c r="F202" s="96">
        <f t="shared" si="21"/>
        <v>14040</v>
      </c>
      <c r="G202" s="117"/>
    </row>
    <row r="203" spans="1:7" s="20" customFormat="1" x14ac:dyDescent="0.2">
      <c r="A203" s="44">
        <f>IF(C203=0,"",1+MAX(A$9:A202))</f>
        <v>144</v>
      </c>
      <c r="B203" s="106" t="s">
        <v>188</v>
      </c>
      <c r="C203" s="104">
        <v>1</v>
      </c>
      <c r="D203" s="105" t="s">
        <v>37</v>
      </c>
      <c r="E203" s="96">
        <v>2936.8624999999997</v>
      </c>
      <c r="F203" s="96">
        <f t="shared" si="21"/>
        <v>2936.8624999999997</v>
      </c>
      <c r="G203" s="117"/>
    </row>
    <row r="204" spans="1:7" s="20" customFormat="1" x14ac:dyDescent="0.2">
      <c r="A204" s="44">
        <f>IF(C204=0,"",1+MAX(A$9:A203))</f>
        <v>145</v>
      </c>
      <c r="B204" s="106" t="s">
        <v>189</v>
      </c>
      <c r="C204" s="104">
        <v>2</v>
      </c>
      <c r="D204" s="105" t="s">
        <v>37</v>
      </c>
      <c r="E204" s="96">
        <v>1462.5</v>
      </c>
      <c r="F204" s="96">
        <f t="shared" si="21"/>
        <v>2925</v>
      </c>
      <c r="G204" s="117"/>
    </row>
    <row r="205" spans="1:7" s="20" customFormat="1" x14ac:dyDescent="0.2">
      <c r="A205" s="44">
        <f>IF(C205=0,"",1+MAX(A$9:A204))</f>
        <v>146</v>
      </c>
      <c r="B205" s="106" t="s">
        <v>190</v>
      </c>
      <c r="C205" s="104">
        <v>2</v>
      </c>
      <c r="D205" s="105" t="s">
        <v>37</v>
      </c>
      <c r="E205" s="96">
        <v>1151.5140000000001</v>
      </c>
      <c r="F205" s="96">
        <f t="shared" si="21"/>
        <v>2303.0280000000002</v>
      </c>
      <c r="G205" s="117"/>
    </row>
    <row r="206" spans="1:7" s="20" customFormat="1" x14ac:dyDescent="0.2">
      <c r="A206" s="44">
        <f>IF(C206=0,"",1+MAX(A$9:A205))</f>
        <v>147</v>
      </c>
      <c r="B206" s="106" t="s">
        <v>191</v>
      </c>
      <c r="C206" s="104">
        <v>1</v>
      </c>
      <c r="D206" s="105" t="s">
        <v>37</v>
      </c>
      <c r="E206" s="96">
        <v>2925</v>
      </c>
      <c r="F206" s="96">
        <f t="shared" si="21"/>
        <v>2925</v>
      </c>
      <c r="G206" s="117"/>
    </row>
    <row r="207" spans="1:7" s="20" customFormat="1" x14ac:dyDescent="0.2">
      <c r="A207" s="44">
        <f>IF(C207=0,"",1+MAX(A$9:A206))</f>
        <v>148</v>
      </c>
      <c r="B207" s="106" t="s">
        <v>192</v>
      </c>
      <c r="C207" s="104">
        <v>4</v>
      </c>
      <c r="D207" s="105" t="s">
        <v>37</v>
      </c>
      <c r="E207" s="96">
        <v>1298.7</v>
      </c>
      <c r="F207" s="96">
        <f t="shared" si="21"/>
        <v>5194.8</v>
      </c>
      <c r="G207" s="117"/>
    </row>
    <row r="208" spans="1:7" s="20" customFormat="1" x14ac:dyDescent="0.2">
      <c r="A208" s="44">
        <f>IF(C208=0,"",1+MAX(A$9:A207))</f>
        <v>149</v>
      </c>
      <c r="B208" s="106" t="s">
        <v>193</v>
      </c>
      <c r="C208" s="104">
        <v>1</v>
      </c>
      <c r="D208" s="105" t="s">
        <v>37</v>
      </c>
      <c r="E208" s="96">
        <v>887.9</v>
      </c>
      <c r="F208" s="96">
        <f t="shared" si="21"/>
        <v>887.9</v>
      </c>
      <c r="G208" s="117"/>
    </row>
    <row r="209" spans="1:7" s="20" customFormat="1" x14ac:dyDescent="0.2">
      <c r="A209" s="44">
        <f>IF(C209=0,"",1+MAX(A$9:A208))</f>
        <v>150</v>
      </c>
      <c r="B209" s="106" t="s">
        <v>194</v>
      </c>
      <c r="C209" s="104">
        <v>6</v>
      </c>
      <c r="D209" s="105" t="s">
        <v>37</v>
      </c>
      <c r="E209" s="96">
        <v>1082.25</v>
      </c>
      <c r="F209" s="96">
        <f t="shared" si="21"/>
        <v>6493.5</v>
      </c>
      <c r="G209" s="117"/>
    </row>
    <row r="210" spans="1:7" s="20" customFormat="1" x14ac:dyDescent="0.2">
      <c r="A210" s="44">
        <f>IF(C210=0,"",1+MAX(A$9:A209))</f>
        <v>151</v>
      </c>
      <c r="B210" s="106" t="s">
        <v>195</v>
      </c>
      <c r="C210" s="104">
        <v>2</v>
      </c>
      <c r="D210" s="105" t="s">
        <v>37</v>
      </c>
      <c r="E210" s="96">
        <v>1225.107</v>
      </c>
      <c r="F210" s="96">
        <f t="shared" si="21"/>
        <v>2450.2139999999999</v>
      </c>
      <c r="G210" s="117"/>
    </row>
    <row r="211" spans="1:7" s="20" customFormat="1" x14ac:dyDescent="0.2">
      <c r="A211" s="44">
        <f>IF(C211=0,"",1+MAX(A$9:A210))</f>
        <v>152</v>
      </c>
      <c r="B211" s="106" t="s">
        <v>196</v>
      </c>
      <c r="C211" s="104">
        <v>2</v>
      </c>
      <c r="D211" s="105" t="s">
        <v>37</v>
      </c>
      <c r="E211" s="96">
        <v>1584.4140000000002</v>
      </c>
      <c r="F211" s="96">
        <f t="shared" si="21"/>
        <v>3168.8280000000004</v>
      </c>
      <c r="G211" s="117"/>
    </row>
    <row r="212" spans="1:7" s="20" customFormat="1" x14ac:dyDescent="0.2">
      <c r="A212" s="44">
        <f>IF(C212=0,"",1+MAX(A$9:A211))</f>
        <v>153</v>
      </c>
      <c r="B212" s="106" t="s">
        <v>197</v>
      </c>
      <c r="C212" s="104">
        <v>2</v>
      </c>
      <c r="D212" s="105" t="s">
        <v>37</v>
      </c>
      <c r="E212" s="96">
        <v>1731.6000000000001</v>
      </c>
      <c r="F212" s="96">
        <f t="shared" si="21"/>
        <v>3463.2000000000003</v>
      </c>
      <c r="G212" s="117"/>
    </row>
    <row r="213" spans="1:7" s="20" customFormat="1" x14ac:dyDescent="0.2">
      <c r="A213" s="44" t="str">
        <f>IF(C213=0,"",1+MAX(A$9:A212))</f>
        <v/>
      </c>
      <c r="B213" s="93" t="s">
        <v>42</v>
      </c>
      <c r="C213" s="104"/>
      <c r="D213" s="105"/>
      <c r="E213" s="96" t="s">
        <v>443</v>
      </c>
      <c r="F213" s="96" t="str">
        <f t="shared" si="21"/>
        <v/>
      </c>
      <c r="G213" s="117"/>
    </row>
    <row r="214" spans="1:7" s="20" customFormat="1" x14ac:dyDescent="0.2">
      <c r="A214" s="44">
        <f>IF(C214=0,"",1+MAX(A$9:A213))</f>
        <v>154</v>
      </c>
      <c r="B214" s="106" t="s">
        <v>42</v>
      </c>
      <c r="C214" s="104">
        <v>952</v>
      </c>
      <c r="D214" s="105" t="s">
        <v>36</v>
      </c>
      <c r="E214" s="96">
        <v>4</v>
      </c>
      <c r="F214" s="96">
        <f t="shared" si="21"/>
        <v>3808</v>
      </c>
      <c r="G214" s="117"/>
    </row>
    <row r="215" spans="1:7" s="20" customFormat="1" ht="18" customHeight="1" x14ac:dyDescent="0.2">
      <c r="A215" s="68" t="str">
        <f>IF(C215=0,"",1+MAX(A$9:A214))</f>
        <v/>
      </c>
      <c r="B215" s="10" t="s">
        <v>20</v>
      </c>
      <c r="C215" s="9"/>
      <c r="D215" s="6"/>
      <c r="E215" s="96" t="str">
        <f t="shared" ref="E215" si="22">IF(C215=0,"",0)</f>
        <v/>
      </c>
      <c r="F215" s="96" t="str">
        <f t="shared" si="21"/>
        <v/>
      </c>
      <c r="G215" s="49">
        <f>(SUM(F185:F215))</f>
        <v>112344.38249999998</v>
      </c>
    </row>
    <row r="216" spans="1:7" s="20" customFormat="1" ht="18" customHeight="1" x14ac:dyDescent="0.2">
      <c r="A216" s="22"/>
      <c r="B216" s="8"/>
      <c r="C216" s="16"/>
      <c r="D216" s="16"/>
      <c r="E216" s="17"/>
      <c r="F216" s="17"/>
      <c r="G216" s="23"/>
    </row>
    <row r="217" spans="1:7" s="21" customFormat="1" ht="18" customHeight="1" x14ac:dyDescent="0.2">
      <c r="A217" s="97"/>
      <c r="B217" s="48" t="s">
        <v>198</v>
      </c>
      <c r="C217" s="120"/>
      <c r="D217" s="120"/>
      <c r="E217" s="120"/>
      <c r="F217" s="120"/>
      <c r="G217" s="120"/>
    </row>
    <row r="218" spans="1:7" s="20" customFormat="1" ht="18" customHeight="1" x14ac:dyDescent="0.2">
      <c r="A218" s="44" t="str">
        <f>IF(C218=0,"",1+MAX(A$9:A217))</f>
        <v/>
      </c>
      <c r="B218" s="78" t="s">
        <v>199</v>
      </c>
      <c r="C218" s="104"/>
      <c r="D218" s="105"/>
      <c r="E218" s="96"/>
      <c r="F218" s="96" t="str">
        <f t="shared" ref="F218:F281" si="23">IF(E218="","",C218*(E218))</f>
        <v/>
      </c>
      <c r="G218" s="117"/>
    </row>
    <row r="219" spans="1:7" s="20" customFormat="1" ht="18" customHeight="1" x14ac:dyDescent="0.2">
      <c r="A219" s="44" t="str">
        <f>IF(C219=0,"",1+MAX(A$9:A218))</f>
        <v/>
      </c>
      <c r="B219" s="77" t="s">
        <v>57</v>
      </c>
      <c r="C219" s="104"/>
      <c r="D219" s="105"/>
      <c r="E219" s="96"/>
      <c r="F219" s="96" t="str">
        <f t="shared" si="23"/>
        <v/>
      </c>
      <c r="G219" s="117"/>
    </row>
    <row r="220" spans="1:7" s="20" customFormat="1" ht="18" customHeight="1" x14ac:dyDescent="0.2">
      <c r="A220" s="44" t="str">
        <f>IF(C220=0,"",1+MAX(A$9:A219))</f>
        <v/>
      </c>
      <c r="B220" s="93" t="s">
        <v>200</v>
      </c>
      <c r="C220" s="104"/>
      <c r="D220" s="105"/>
      <c r="E220" s="96" t="str">
        <f t="shared" ref="E220" si="24">IF(C220=0,"",0)</f>
        <v/>
      </c>
      <c r="F220" s="96" t="str">
        <f t="shared" si="23"/>
        <v/>
      </c>
      <c r="G220" s="117"/>
    </row>
    <row r="221" spans="1:7" s="20" customFormat="1" ht="18" customHeight="1" x14ac:dyDescent="0.2">
      <c r="A221" s="44">
        <f>IF(C221=0,"",1+MAX(A$9:A220))</f>
        <v>155</v>
      </c>
      <c r="B221" s="106" t="s">
        <v>201</v>
      </c>
      <c r="C221" s="104">
        <v>750</v>
      </c>
      <c r="D221" s="105" t="s">
        <v>35</v>
      </c>
      <c r="E221" s="96">
        <v>4</v>
      </c>
      <c r="F221" s="96">
        <f t="shared" si="23"/>
        <v>3000</v>
      </c>
      <c r="G221" s="117"/>
    </row>
    <row r="222" spans="1:7" s="20" customFormat="1" ht="18" customHeight="1" x14ac:dyDescent="0.2">
      <c r="A222" s="44">
        <f>IF(C222=0,"",1+MAX(A$9:A221))</f>
        <v>156</v>
      </c>
      <c r="B222" s="106" t="s">
        <v>202</v>
      </c>
      <c r="C222" s="104">
        <v>1500</v>
      </c>
      <c r="D222" s="105" t="s">
        <v>35</v>
      </c>
      <c r="E222" s="96">
        <v>3</v>
      </c>
      <c r="F222" s="96">
        <f t="shared" si="23"/>
        <v>4500</v>
      </c>
      <c r="G222" s="117"/>
    </row>
    <row r="223" spans="1:7" s="20" customFormat="1" ht="18" customHeight="1" x14ac:dyDescent="0.2">
      <c r="A223" s="44">
        <f>IF(C223=0,"",1+MAX(A$9:A222))</f>
        <v>157</v>
      </c>
      <c r="B223" s="106" t="s">
        <v>203</v>
      </c>
      <c r="C223" s="104">
        <v>750</v>
      </c>
      <c r="D223" s="105" t="s">
        <v>35</v>
      </c>
      <c r="E223" s="96">
        <v>2</v>
      </c>
      <c r="F223" s="96">
        <f t="shared" si="23"/>
        <v>1500</v>
      </c>
      <c r="G223" s="117"/>
    </row>
    <row r="224" spans="1:7" s="20" customFormat="1" ht="18" customHeight="1" x14ac:dyDescent="0.2">
      <c r="A224" s="44">
        <f>IF(C224=0,"",1+MAX(A$9:A223))</f>
        <v>158</v>
      </c>
      <c r="B224" s="106" t="s">
        <v>204</v>
      </c>
      <c r="C224" s="104">
        <v>75</v>
      </c>
      <c r="D224" s="105" t="s">
        <v>36</v>
      </c>
      <c r="E224" s="96">
        <v>8</v>
      </c>
      <c r="F224" s="96">
        <f t="shared" si="23"/>
        <v>600</v>
      </c>
      <c r="G224" s="117"/>
    </row>
    <row r="225" spans="1:7" s="20" customFormat="1" ht="18" customHeight="1" x14ac:dyDescent="0.2">
      <c r="A225" s="44">
        <f>IF(C225=0,"",1+MAX(A$9:A224))</f>
        <v>159</v>
      </c>
      <c r="B225" s="106" t="s">
        <v>205</v>
      </c>
      <c r="C225" s="104">
        <v>300</v>
      </c>
      <c r="D225" s="105" t="s">
        <v>36</v>
      </c>
      <c r="E225" s="96">
        <v>2</v>
      </c>
      <c r="F225" s="96">
        <f t="shared" si="23"/>
        <v>600</v>
      </c>
      <c r="G225" s="117"/>
    </row>
    <row r="226" spans="1:7" s="20" customFormat="1" ht="18" customHeight="1" x14ac:dyDescent="0.2">
      <c r="A226" s="44">
        <f>IF(C226=0,"",1+MAX(A$9:A225))</f>
        <v>160</v>
      </c>
      <c r="B226" s="106" t="s">
        <v>206</v>
      </c>
      <c r="C226" s="104">
        <v>150</v>
      </c>
      <c r="D226" s="105" t="s">
        <v>36</v>
      </c>
      <c r="E226" s="96">
        <v>8</v>
      </c>
      <c r="F226" s="96">
        <f t="shared" si="23"/>
        <v>1200</v>
      </c>
      <c r="G226" s="117"/>
    </row>
    <row r="227" spans="1:7" s="20" customFormat="1" ht="18" customHeight="1" x14ac:dyDescent="0.2">
      <c r="A227" s="44" t="str">
        <f>IF(C227=0,"",1+MAX(A$9:A226))</f>
        <v/>
      </c>
      <c r="B227" s="93" t="s">
        <v>207</v>
      </c>
      <c r="C227" s="104"/>
      <c r="D227" s="105"/>
      <c r="E227" s="96" t="str">
        <f t="shared" ref="E221:E284" si="25">IF(C227=0,"",0)</f>
        <v/>
      </c>
      <c r="F227" s="96" t="str">
        <f t="shared" si="23"/>
        <v/>
      </c>
      <c r="G227" s="117"/>
    </row>
    <row r="228" spans="1:7" s="20" customFormat="1" ht="18" customHeight="1" x14ac:dyDescent="0.2">
      <c r="A228" s="44">
        <f>IF(C228=0,"",1+MAX(A$9:A227))</f>
        <v>161</v>
      </c>
      <c r="B228" s="106" t="s">
        <v>208</v>
      </c>
      <c r="C228" s="104">
        <v>70</v>
      </c>
      <c r="D228" s="105" t="s">
        <v>35</v>
      </c>
      <c r="E228" s="96">
        <v>6</v>
      </c>
      <c r="F228" s="96">
        <f t="shared" si="23"/>
        <v>420</v>
      </c>
      <c r="G228" s="117"/>
    </row>
    <row r="229" spans="1:7" s="20" customFormat="1" ht="18" customHeight="1" x14ac:dyDescent="0.2">
      <c r="A229" s="44">
        <f>IF(C229=0,"",1+MAX(A$9:A228))</f>
        <v>162</v>
      </c>
      <c r="B229" s="106" t="s">
        <v>202</v>
      </c>
      <c r="C229" s="104">
        <v>140</v>
      </c>
      <c r="D229" s="105" t="s">
        <v>35</v>
      </c>
      <c r="E229" s="96">
        <v>3</v>
      </c>
      <c r="F229" s="96">
        <f t="shared" si="23"/>
        <v>420</v>
      </c>
      <c r="G229" s="117"/>
    </row>
    <row r="230" spans="1:7" s="20" customFormat="1" ht="18" customHeight="1" x14ac:dyDescent="0.2">
      <c r="A230" s="44">
        <f>IF(C230=0,"",1+MAX(A$9:A229))</f>
        <v>163</v>
      </c>
      <c r="B230" s="106" t="s">
        <v>203</v>
      </c>
      <c r="C230" s="104">
        <v>70</v>
      </c>
      <c r="D230" s="105" t="s">
        <v>35</v>
      </c>
      <c r="E230" s="96">
        <v>2</v>
      </c>
      <c r="F230" s="96">
        <f t="shared" si="23"/>
        <v>140</v>
      </c>
      <c r="G230" s="117"/>
    </row>
    <row r="231" spans="1:7" s="20" customFormat="1" ht="18" customHeight="1" x14ac:dyDescent="0.2">
      <c r="A231" s="44">
        <f>IF(C231=0,"",1+MAX(A$9:A230))</f>
        <v>164</v>
      </c>
      <c r="B231" s="106" t="s">
        <v>204</v>
      </c>
      <c r="C231" s="104">
        <v>7</v>
      </c>
      <c r="D231" s="105" t="s">
        <v>36</v>
      </c>
      <c r="E231" s="96">
        <v>8</v>
      </c>
      <c r="F231" s="96">
        <f t="shared" si="23"/>
        <v>56</v>
      </c>
      <c r="G231" s="117"/>
    </row>
    <row r="232" spans="1:7" s="20" customFormat="1" ht="18" customHeight="1" x14ac:dyDescent="0.2">
      <c r="A232" s="44">
        <f>IF(C232=0,"",1+MAX(A$9:A231))</f>
        <v>165</v>
      </c>
      <c r="B232" s="106" t="s">
        <v>205</v>
      </c>
      <c r="C232" s="104">
        <v>28</v>
      </c>
      <c r="D232" s="105" t="s">
        <v>36</v>
      </c>
      <c r="E232" s="96">
        <v>2</v>
      </c>
      <c r="F232" s="96">
        <f t="shared" si="23"/>
        <v>56</v>
      </c>
      <c r="G232" s="117"/>
    </row>
    <row r="233" spans="1:7" s="20" customFormat="1" ht="18" customHeight="1" x14ac:dyDescent="0.2">
      <c r="A233" s="44">
        <f>IF(C233=0,"",1+MAX(A$9:A232))</f>
        <v>166</v>
      </c>
      <c r="B233" s="106" t="s">
        <v>206</v>
      </c>
      <c r="C233" s="104">
        <v>14</v>
      </c>
      <c r="D233" s="105" t="s">
        <v>36</v>
      </c>
      <c r="E233" s="96">
        <v>8</v>
      </c>
      <c r="F233" s="96">
        <f t="shared" si="23"/>
        <v>112</v>
      </c>
      <c r="G233" s="117"/>
    </row>
    <row r="234" spans="1:7" s="20" customFormat="1" ht="18" customHeight="1" x14ac:dyDescent="0.2">
      <c r="A234" s="44" t="str">
        <f>IF(C234=0,"",1+MAX(A$9:A233))</f>
        <v/>
      </c>
      <c r="B234" s="93" t="s">
        <v>209</v>
      </c>
      <c r="C234" s="104"/>
      <c r="D234" s="105"/>
      <c r="E234" s="96" t="str">
        <f t="shared" si="25"/>
        <v/>
      </c>
      <c r="F234" s="96" t="str">
        <f t="shared" si="23"/>
        <v/>
      </c>
      <c r="G234" s="117"/>
    </row>
    <row r="235" spans="1:7" s="20" customFormat="1" ht="18" customHeight="1" x14ac:dyDescent="0.2">
      <c r="A235" s="44">
        <f>IF(C235=0,"",1+MAX(A$9:A234))</f>
        <v>167</v>
      </c>
      <c r="B235" s="106" t="s">
        <v>210</v>
      </c>
      <c r="C235" s="104">
        <v>620</v>
      </c>
      <c r="D235" s="105" t="s">
        <v>35</v>
      </c>
      <c r="E235" s="96">
        <v>5</v>
      </c>
      <c r="F235" s="96">
        <f t="shared" si="23"/>
        <v>3100</v>
      </c>
      <c r="G235" s="117"/>
    </row>
    <row r="236" spans="1:7" s="20" customFormat="1" ht="18" customHeight="1" x14ac:dyDescent="0.2">
      <c r="A236" s="44">
        <f>IF(C236=0,"",1+MAX(A$9:A235))</f>
        <v>168</v>
      </c>
      <c r="B236" s="106" t="s">
        <v>202</v>
      </c>
      <c r="C236" s="104">
        <v>620</v>
      </c>
      <c r="D236" s="105" t="s">
        <v>35</v>
      </c>
      <c r="E236" s="96">
        <v>3</v>
      </c>
      <c r="F236" s="96">
        <f t="shared" si="23"/>
        <v>1860</v>
      </c>
      <c r="G236" s="117"/>
    </row>
    <row r="237" spans="1:7" s="20" customFormat="1" ht="18" customHeight="1" x14ac:dyDescent="0.2">
      <c r="A237" s="44">
        <f>IF(C237=0,"",1+MAX(A$9:A236))</f>
        <v>169</v>
      </c>
      <c r="B237" s="106" t="s">
        <v>211</v>
      </c>
      <c r="C237" s="104">
        <v>620</v>
      </c>
      <c r="D237" s="105" t="s">
        <v>35</v>
      </c>
      <c r="E237" s="96">
        <v>2</v>
      </c>
      <c r="F237" s="96">
        <f t="shared" si="23"/>
        <v>1240</v>
      </c>
      <c r="G237" s="117"/>
    </row>
    <row r="238" spans="1:7" s="20" customFormat="1" ht="18" customHeight="1" x14ac:dyDescent="0.2">
      <c r="A238" s="44">
        <f>IF(C238=0,"",1+MAX(A$9:A237))</f>
        <v>170</v>
      </c>
      <c r="B238" s="106" t="s">
        <v>205</v>
      </c>
      <c r="C238" s="104">
        <v>124</v>
      </c>
      <c r="D238" s="105" t="s">
        <v>36</v>
      </c>
      <c r="E238" s="96">
        <v>2</v>
      </c>
      <c r="F238" s="96">
        <f t="shared" si="23"/>
        <v>248</v>
      </c>
      <c r="G238" s="117"/>
    </row>
    <row r="239" spans="1:7" s="20" customFormat="1" ht="18" customHeight="1" x14ac:dyDescent="0.2">
      <c r="A239" s="44">
        <f>IF(C239=0,"",1+MAX(A$9:A238))</f>
        <v>171</v>
      </c>
      <c r="B239" s="106" t="s">
        <v>206</v>
      </c>
      <c r="C239" s="104">
        <v>124</v>
      </c>
      <c r="D239" s="105" t="s">
        <v>36</v>
      </c>
      <c r="E239" s="96">
        <v>8</v>
      </c>
      <c r="F239" s="96">
        <f t="shared" si="23"/>
        <v>992</v>
      </c>
      <c r="G239" s="117"/>
    </row>
    <row r="240" spans="1:7" s="20" customFormat="1" ht="18" customHeight="1" x14ac:dyDescent="0.2">
      <c r="A240" s="44" t="str">
        <f>IF(C240=0,"",1+MAX(A$9:A239))</f>
        <v/>
      </c>
      <c r="B240" s="77" t="s">
        <v>39</v>
      </c>
      <c r="C240" s="104"/>
      <c r="D240" s="105"/>
      <c r="E240" s="96" t="str">
        <f t="shared" si="25"/>
        <v/>
      </c>
      <c r="F240" s="96" t="str">
        <f t="shared" si="23"/>
        <v/>
      </c>
      <c r="G240" s="117"/>
    </row>
    <row r="241" spans="1:7" s="20" customFormat="1" ht="18" customHeight="1" x14ac:dyDescent="0.2">
      <c r="A241" s="44" t="str">
        <f>IF(C241=0,"",1+MAX(A$9:A240))</f>
        <v/>
      </c>
      <c r="B241" s="93" t="s">
        <v>212</v>
      </c>
      <c r="C241" s="104"/>
      <c r="D241" s="105"/>
      <c r="E241" s="96" t="str">
        <f t="shared" si="25"/>
        <v/>
      </c>
      <c r="F241" s="96" t="str">
        <f t="shared" si="23"/>
        <v/>
      </c>
      <c r="G241" s="117"/>
    </row>
    <row r="242" spans="1:7" s="20" customFormat="1" ht="18" customHeight="1" x14ac:dyDescent="0.2">
      <c r="A242" s="44">
        <f>IF(C242=0,"",1+MAX(A$9:A241))</f>
        <v>172</v>
      </c>
      <c r="B242" s="106" t="s">
        <v>213</v>
      </c>
      <c r="C242" s="104">
        <v>1480</v>
      </c>
      <c r="D242" s="105" t="s">
        <v>35</v>
      </c>
      <c r="E242" s="96">
        <v>4</v>
      </c>
      <c r="F242" s="96">
        <f t="shared" si="23"/>
        <v>5920</v>
      </c>
      <c r="G242" s="117"/>
    </row>
    <row r="243" spans="1:7" s="20" customFormat="1" ht="18" customHeight="1" x14ac:dyDescent="0.2">
      <c r="A243" s="44">
        <f>IF(C243=0,"",1+MAX(A$9:A242))</f>
        <v>173</v>
      </c>
      <c r="B243" s="106" t="s">
        <v>202</v>
      </c>
      <c r="C243" s="104">
        <v>2960</v>
      </c>
      <c r="D243" s="105" t="s">
        <v>35</v>
      </c>
      <c r="E243" s="96">
        <v>3</v>
      </c>
      <c r="F243" s="96">
        <f t="shared" si="23"/>
        <v>8880</v>
      </c>
      <c r="G243" s="117"/>
    </row>
    <row r="244" spans="1:7" s="20" customFormat="1" ht="18" customHeight="1" x14ac:dyDescent="0.2">
      <c r="A244" s="44">
        <f>IF(C244=0,"",1+MAX(A$9:A243))</f>
        <v>174</v>
      </c>
      <c r="B244" s="106" t="s">
        <v>203</v>
      </c>
      <c r="C244" s="104">
        <v>1480</v>
      </c>
      <c r="D244" s="105" t="s">
        <v>35</v>
      </c>
      <c r="E244" s="96">
        <v>2</v>
      </c>
      <c r="F244" s="96">
        <f t="shared" si="23"/>
        <v>2960</v>
      </c>
      <c r="G244" s="117"/>
    </row>
    <row r="245" spans="1:7" s="20" customFormat="1" ht="18" customHeight="1" x14ac:dyDescent="0.2">
      <c r="A245" s="44">
        <f>IF(C245=0,"",1+MAX(A$9:A244))</f>
        <v>175</v>
      </c>
      <c r="B245" s="106" t="s">
        <v>204</v>
      </c>
      <c r="C245" s="104">
        <v>148</v>
      </c>
      <c r="D245" s="105" t="s">
        <v>36</v>
      </c>
      <c r="E245" s="96">
        <v>8</v>
      </c>
      <c r="F245" s="96">
        <f t="shared" si="23"/>
        <v>1184</v>
      </c>
      <c r="G245" s="117"/>
    </row>
    <row r="246" spans="1:7" s="20" customFormat="1" ht="18" customHeight="1" x14ac:dyDescent="0.2">
      <c r="A246" s="44">
        <f>IF(C246=0,"",1+MAX(A$9:A245))</f>
        <v>176</v>
      </c>
      <c r="B246" s="106" t="s">
        <v>205</v>
      </c>
      <c r="C246" s="104">
        <v>592</v>
      </c>
      <c r="D246" s="105" t="s">
        <v>36</v>
      </c>
      <c r="E246" s="96">
        <v>2</v>
      </c>
      <c r="F246" s="96">
        <f t="shared" si="23"/>
        <v>1184</v>
      </c>
      <c r="G246" s="117"/>
    </row>
    <row r="247" spans="1:7" s="20" customFormat="1" ht="18" customHeight="1" x14ac:dyDescent="0.2">
      <c r="A247" s="44">
        <f>IF(C247=0,"",1+MAX(A$9:A246))</f>
        <v>177</v>
      </c>
      <c r="B247" s="106" t="s">
        <v>206</v>
      </c>
      <c r="C247" s="104">
        <v>296</v>
      </c>
      <c r="D247" s="105" t="s">
        <v>36</v>
      </c>
      <c r="E247" s="96">
        <v>8</v>
      </c>
      <c r="F247" s="96">
        <f t="shared" si="23"/>
        <v>2368</v>
      </c>
      <c r="G247" s="117"/>
    </row>
    <row r="248" spans="1:7" s="20" customFormat="1" ht="18" customHeight="1" x14ac:dyDescent="0.2">
      <c r="A248" s="44" t="str">
        <f>IF(C248=0,"",1+MAX(A$9:A247))</f>
        <v/>
      </c>
      <c r="B248" s="93" t="s">
        <v>207</v>
      </c>
      <c r="C248" s="104"/>
      <c r="D248" s="105"/>
      <c r="E248" s="96" t="str">
        <f t="shared" si="25"/>
        <v/>
      </c>
      <c r="F248" s="96" t="str">
        <f t="shared" si="23"/>
        <v/>
      </c>
      <c r="G248" s="117"/>
    </row>
    <row r="249" spans="1:7" s="20" customFormat="1" ht="18" customHeight="1" x14ac:dyDescent="0.2">
      <c r="A249" s="44">
        <f>IF(C249=0,"",1+MAX(A$9:A248))</f>
        <v>178</v>
      </c>
      <c r="B249" s="106" t="s">
        <v>208</v>
      </c>
      <c r="C249" s="104">
        <v>70</v>
      </c>
      <c r="D249" s="105" t="s">
        <v>35</v>
      </c>
      <c r="E249" s="96">
        <v>6</v>
      </c>
      <c r="F249" s="96">
        <f t="shared" si="23"/>
        <v>420</v>
      </c>
      <c r="G249" s="117"/>
    </row>
    <row r="250" spans="1:7" s="20" customFormat="1" ht="18" customHeight="1" x14ac:dyDescent="0.2">
      <c r="A250" s="44">
        <f>IF(C250=0,"",1+MAX(A$9:A249))</f>
        <v>179</v>
      </c>
      <c r="B250" s="106" t="s">
        <v>202</v>
      </c>
      <c r="C250" s="104">
        <v>140</v>
      </c>
      <c r="D250" s="105" t="s">
        <v>35</v>
      </c>
      <c r="E250" s="96">
        <v>3</v>
      </c>
      <c r="F250" s="96">
        <f t="shared" si="23"/>
        <v>420</v>
      </c>
      <c r="G250" s="117"/>
    </row>
    <row r="251" spans="1:7" s="20" customFormat="1" ht="18" customHeight="1" x14ac:dyDescent="0.2">
      <c r="A251" s="44">
        <f>IF(C251=0,"",1+MAX(A$9:A250))</f>
        <v>180</v>
      </c>
      <c r="B251" s="106" t="s">
        <v>203</v>
      </c>
      <c r="C251" s="104">
        <v>70</v>
      </c>
      <c r="D251" s="105" t="s">
        <v>35</v>
      </c>
      <c r="E251" s="96">
        <v>2</v>
      </c>
      <c r="F251" s="96">
        <f t="shared" si="23"/>
        <v>140</v>
      </c>
      <c r="G251" s="117"/>
    </row>
    <row r="252" spans="1:7" s="20" customFormat="1" ht="18" customHeight="1" x14ac:dyDescent="0.2">
      <c r="A252" s="44">
        <f>IF(C252=0,"",1+MAX(A$9:A251))</f>
        <v>181</v>
      </c>
      <c r="B252" s="106" t="s">
        <v>204</v>
      </c>
      <c r="C252" s="104">
        <v>7</v>
      </c>
      <c r="D252" s="105" t="s">
        <v>36</v>
      </c>
      <c r="E252" s="96">
        <v>8</v>
      </c>
      <c r="F252" s="96">
        <f t="shared" si="23"/>
        <v>56</v>
      </c>
      <c r="G252" s="117"/>
    </row>
    <row r="253" spans="1:7" s="20" customFormat="1" ht="18" customHeight="1" x14ac:dyDescent="0.2">
      <c r="A253" s="44">
        <f>IF(C253=0,"",1+MAX(A$9:A252))</f>
        <v>182</v>
      </c>
      <c r="B253" s="106" t="s">
        <v>205</v>
      </c>
      <c r="C253" s="104">
        <v>28</v>
      </c>
      <c r="D253" s="105" t="s">
        <v>36</v>
      </c>
      <c r="E253" s="96">
        <v>2</v>
      </c>
      <c r="F253" s="96">
        <f t="shared" si="23"/>
        <v>56</v>
      </c>
      <c r="G253" s="117"/>
    </row>
    <row r="254" spans="1:7" s="20" customFormat="1" ht="18" customHeight="1" x14ac:dyDescent="0.2">
      <c r="A254" s="44">
        <f>IF(C254=0,"",1+MAX(A$9:A253))</f>
        <v>183</v>
      </c>
      <c r="B254" s="106" t="s">
        <v>206</v>
      </c>
      <c r="C254" s="104">
        <v>14</v>
      </c>
      <c r="D254" s="105" t="s">
        <v>36</v>
      </c>
      <c r="E254" s="96">
        <v>8</v>
      </c>
      <c r="F254" s="96">
        <f t="shared" si="23"/>
        <v>112</v>
      </c>
      <c r="G254" s="117"/>
    </row>
    <row r="255" spans="1:7" s="20" customFormat="1" ht="18" customHeight="1" x14ac:dyDescent="0.2">
      <c r="A255" s="44" t="str">
        <f>IF(C255=0,"",1+MAX(A$9:A254))</f>
        <v/>
      </c>
      <c r="B255" s="93" t="s">
        <v>214</v>
      </c>
      <c r="C255" s="104"/>
      <c r="D255" s="105"/>
      <c r="E255" s="96" t="str">
        <f t="shared" si="25"/>
        <v/>
      </c>
      <c r="F255" s="96" t="str">
        <f t="shared" si="23"/>
        <v/>
      </c>
      <c r="G255" s="117"/>
    </row>
    <row r="256" spans="1:7" s="20" customFormat="1" ht="18" customHeight="1" x14ac:dyDescent="0.2">
      <c r="A256" s="44">
        <f>IF(C256=0,"",1+MAX(A$9:A255))</f>
        <v>184</v>
      </c>
      <c r="B256" s="106" t="s">
        <v>215</v>
      </c>
      <c r="C256" s="104">
        <v>50</v>
      </c>
      <c r="D256" s="105" t="s">
        <v>35</v>
      </c>
      <c r="E256" s="96">
        <v>8</v>
      </c>
      <c r="F256" s="96">
        <f t="shared" si="23"/>
        <v>400</v>
      </c>
      <c r="G256" s="117"/>
    </row>
    <row r="257" spans="1:7" s="20" customFormat="1" ht="18" customHeight="1" x14ac:dyDescent="0.2">
      <c r="A257" s="44">
        <f>IF(C257=0,"",1+MAX(A$9:A256))</f>
        <v>185</v>
      </c>
      <c r="B257" s="106" t="s">
        <v>202</v>
      </c>
      <c r="C257" s="104">
        <v>100</v>
      </c>
      <c r="D257" s="105" t="s">
        <v>35</v>
      </c>
      <c r="E257" s="96">
        <v>3</v>
      </c>
      <c r="F257" s="96">
        <f t="shared" si="23"/>
        <v>300</v>
      </c>
      <c r="G257" s="117"/>
    </row>
    <row r="258" spans="1:7" s="20" customFormat="1" ht="18" customHeight="1" x14ac:dyDescent="0.2">
      <c r="A258" s="44">
        <f>IF(C258=0,"",1+MAX(A$9:A257))</f>
        <v>186</v>
      </c>
      <c r="B258" s="106" t="s">
        <v>203</v>
      </c>
      <c r="C258" s="104">
        <v>50</v>
      </c>
      <c r="D258" s="105" t="s">
        <v>35</v>
      </c>
      <c r="E258" s="96">
        <v>2</v>
      </c>
      <c r="F258" s="96">
        <f t="shared" si="23"/>
        <v>100</v>
      </c>
      <c r="G258" s="117"/>
    </row>
    <row r="259" spans="1:7" s="20" customFormat="1" ht="18" customHeight="1" x14ac:dyDescent="0.2">
      <c r="A259" s="44">
        <f>IF(C259=0,"",1+MAX(A$9:A258))</f>
        <v>187</v>
      </c>
      <c r="B259" s="106" t="s">
        <v>204</v>
      </c>
      <c r="C259" s="104">
        <v>5</v>
      </c>
      <c r="D259" s="105" t="s">
        <v>36</v>
      </c>
      <c r="E259" s="96">
        <v>8</v>
      </c>
      <c r="F259" s="96">
        <f t="shared" si="23"/>
        <v>40</v>
      </c>
      <c r="G259" s="117"/>
    </row>
    <row r="260" spans="1:7" s="20" customFormat="1" ht="18" customHeight="1" x14ac:dyDescent="0.2">
      <c r="A260" s="44">
        <f>IF(C260=0,"",1+MAX(A$9:A259))</f>
        <v>188</v>
      </c>
      <c r="B260" s="106" t="s">
        <v>205</v>
      </c>
      <c r="C260" s="104">
        <v>20</v>
      </c>
      <c r="D260" s="105" t="s">
        <v>36</v>
      </c>
      <c r="E260" s="96">
        <v>2</v>
      </c>
      <c r="F260" s="96">
        <f t="shared" si="23"/>
        <v>40</v>
      </c>
      <c r="G260" s="117"/>
    </row>
    <row r="261" spans="1:7" s="20" customFormat="1" ht="18" customHeight="1" x14ac:dyDescent="0.2">
      <c r="A261" s="44">
        <f>IF(C261=0,"",1+MAX(A$9:A260))</f>
        <v>189</v>
      </c>
      <c r="B261" s="106" t="s">
        <v>206</v>
      </c>
      <c r="C261" s="104">
        <v>10</v>
      </c>
      <c r="D261" s="105" t="s">
        <v>36</v>
      </c>
      <c r="E261" s="96">
        <v>8</v>
      </c>
      <c r="F261" s="96">
        <f t="shared" si="23"/>
        <v>80</v>
      </c>
      <c r="G261" s="117"/>
    </row>
    <row r="262" spans="1:7" s="20" customFormat="1" ht="18" customHeight="1" x14ac:dyDescent="0.2">
      <c r="A262" s="44" t="str">
        <f>IF(C262=0,"",1+MAX(A$9:A261))</f>
        <v/>
      </c>
      <c r="B262" s="93" t="s">
        <v>216</v>
      </c>
      <c r="C262" s="104"/>
      <c r="D262" s="105"/>
      <c r="E262" s="96" t="str">
        <f t="shared" si="25"/>
        <v/>
      </c>
      <c r="F262" s="96" t="str">
        <f t="shared" si="23"/>
        <v/>
      </c>
      <c r="G262" s="117"/>
    </row>
    <row r="263" spans="1:7" s="20" customFormat="1" ht="18" customHeight="1" x14ac:dyDescent="0.2">
      <c r="A263" s="44">
        <f>IF(C263=0,"",1+MAX(A$9:A262))</f>
        <v>190</v>
      </c>
      <c r="B263" s="106" t="s">
        <v>210</v>
      </c>
      <c r="C263" s="104">
        <v>870</v>
      </c>
      <c r="D263" s="105" t="s">
        <v>35</v>
      </c>
      <c r="E263" s="96">
        <v>5</v>
      </c>
      <c r="F263" s="96">
        <f t="shared" si="23"/>
        <v>4350</v>
      </c>
      <c r="G263" s="117"/>
    </row>
    <row r="264" spans="1:7" s="20" customFormat="1" ht="18" customHeight="1" x14ac:dyDescent="0.2">
      <c r="A264" s="44">
        <f>IF(C264=0,"",1+MAX(A$9:A263))</f>
        <v>191</v>
      </c>
      <c r="B264" s="106" t="s">
        <v>202</v>
      </c>
      <c r="C264" s="104">
        <v>870</v>
      </c>
      <c r="D264" s="105" t="s">
        <v>35</v>
      </c>
      <c r="E264" s="96">
        <v>3</v>
      </c>
      <c r="F264" s="96">
        <f t="shared" si="23"/>
        <v>2610</v>
      </c>
      <c r="G264" s="117"/>
    </row>
    <row r="265" spans="1:7" s="20" customFormat="1" ht="18" customHeight="1" x14ac:dyDescent="0.2">
      <c r="A265" s="44">
        <f>IF(C265=0,"",1+MAX(A$9:A264))</f>
        <v>192</v>
      </c>
      <c r="B265" s="106" t="s">
        <v>211</v>
      </c>
      <c r="C265" s="104">
        <v>870</v>
      </c>
      <c r="D265" s="105" t="s">
        <v>35</v>
      </c>
      <c r="E265" s="96">
        <v>2</v>
      </c>
      <c r="F265" s="96">
        <f t="shared" si="23"/>
        <v>1740</v>
      </c>
      <c r="G265" s="117"/>
    </row>
    <row r="266" spans="1:7" s="20" customFormat="1" ht="18" customHeight="1" x14ac:dyDescent="0.2">
      <c r="A266" s="44">
        <f>IF(C266=0,"",1+MAX(A$9:A265))</f>
        <v>193</v>
      </c>
      <c r="B266" s="106" t="s">
        <v>205</v>
      </c>
      <c r="C266" s="104">
        <v>174</v>
      </c>
      <c r="D266" s="105" t="s">
        <v>36</v>
      </c>
      <c r="E266" s="96">
        <v>2</v>
      </c>
      <c r="F266" s="96">
        <f t="shared" si="23"/>
        <v>348</v>
      </c>
      <c r="G266" s="117"/>
    </row>
    <row r="267" spans="1:7" s="20" customFormat="1" ht="18" customHeight="1" x14ac:dyDescent="0.2">
      <c r="A267" s="44">
        <f>IF(C267=0,"",1+MAX(A$9:A266))</f>
        <v>194</v>
      </c>
      <c r="B267" s="106" t="s">
        <v>206</v>
      </c>
      <c r="C267" s="104">
        <v>174</v>
      </c>
      <c r="D267" s="105" t="s">
        <v>36</v>
      </c>
      <c r="E267" s="96">
        <v>8</v>
      </c>
      <c r="F267" s="96">
        <f t="shared" si="23"/>
        <v>1392</v>
      </c>
      <c r="G267" s="117"/>
    </row>
    <row r="268" spans="1:7" s="20" customFormat="1" ht="18" customHeight="1" x14ac:dyDescent="0.2">
      <c r="A268" s="44" t="str">
        <f>IF(C268=0,"",1+MAX(A$9:A267))</f>
        <v/>
      </c>
      <c r="B268" s="78" t="s">
        <v>217</v>
      </c>
      <c r="C268" s="104"/>
      <c r="D268" s="105"/>
      <c r="E268" s="96" t="str">
        <f t="shared" si="25"/>
        <v/>
      </c>
      <c r="F268" s="96" t="str">
        <f t="shared" si="23"/>
        <v/>
      </c>
      <c r="G268" s="117"/>
    </row>
    <row r="269" spans="1:7" s="20" customFormat="1" ht="18" customHeight="1" x14ac:dyDescent="0.2">
      <c r="A269" s="44" t="str">
        <f>IF(C269=0,"",1+MAX(A$9:A268))</f>
        <v/>
      </c>
      <c r="B269" s="77" t="s">
        <v>57</v>
      </c>
      <c r="C269" s="104"/>
      <c r="D269" s="105"/>
      <c r="E269" s="96" t="str">
        <f t="shared" si="25"/>
        <v/>
      </c>
      <c r="F269" s="96" t="str">
        <f t="shared" si="23"/>
        <v/>
      </c>
      <c r="G269" s="117"/>
    </row>
    <row r="270" spans="1:7" s="20" customFormat="1" ht="18" customHeight="1" x14ac:dyDescent="0.2">
      <c r="A270" s="44">
        <f>IF(C270=0,"",1+MAX(A$9:A269))</f>
        <v>195</v>
      </c>
      <c r="B270" s="106" t="s">
        <v>218</v>
      </c>
      <c r="C270" s="104">
        <v>2326.48</v>
      </c>
      <c r="D270" s="105" t="s">
        <v>35</v>
      </c>
      <c r="E270" s="96">
        <v>5</v>
      </c>
      <c r="F270" s="96">
        <f t="shared" si="23"/>
        <v>11632.4</v>
      </c>
      <c r="G270" s="117"/>
    </row>
    <row r="271" spans="1:7" s="20" customFormat="1" ht="18" customHeight="1" x14ac:dyDescent="0.2">
      <c r="A271" s="44" t="str">
        <f>IF(C271=0,"",1+MAX(A$9:A270))</f>
        <v/>
      </c>
      <c r="B271" s="77" t="s">
        <v>39</v>
      </c>
      <c r="C271" s="104"/>
      <c r="D271" s="105"/>
      <c r="E271" s="96" t="str">
        <f t="shared" si="25"/>
        <v/>
      </c>
      <c r="F271" s="96" t="str">
        <f t="shared" si="23"/>
        <v/>
      </c>
      <c r="G271" s="117"/>
    </row>
    <row r="272" spans="1:7" s="20" customFormat="1" ht="18" customHeight="1" x14ac:dyDescent="0.2">
      <c r="A272" s="44">
        <f>IF(C272=0,"",1+MAX(A$9:A271))</f>
        <v>196</v>
      </c>
      <c r="B272" s="106" t="s">
        <v>218</v>
      </c>
      <c r="C272" s="104">
        <v>1719.87</v>
      </c>
      <c r="D272" s="105" t="s">
        <v>35</v>
      </c>
      <c r="E272" s="96">
        <v>5</v>
      </c>
      <c r="F272" s="96">
        <f t="shared" si="23"/>
        <v>8599.3499999999985</v>
      </c>
      <c r="G272" s="117"/>
    </row>
    <row r="273" spans="1:7" s="20" customFormat="1" ht="18" customHeight="1" x14ac:dyDescent="0.2">
      <c r="A273" s="44" t="str">
        <f>IF(C273=0,"",1+MAX(A$9:A272))</f>
        <v/>
      </c>
      <c r="B273" s="78" t="s">
        <v>219</v>
      </c>
      <c r="C273" s="104"/>
      <c r="D273" s="105"/>
      <c r="E273" s="96" t="str">
        <f t="shared" si="25"/>
        <v/>
      </c>
      <c r="F273" s="96" t="str">
        <f t="shared" si="23"/>
        <v/>
      </c>
      <c r="G273" s="117"/>
    </row>
    <row r="274" spans="1:7" s="20" customFormat="1" ht="18" customHeight="1" x14ac:dyDescent="0.2">
      <c r="A274" s="44">
        <f>IF(C274=0,"",1+MAX(A$9:A273))</f>
        <v>197</v>
      </c>
      <c r="B274" s="106" t="s">
        <v>220</v>
      </c>
      <c r="C274" s="104">
        <v>5669</v>
      </c>
      <c r="D274" s="105" t="s">
        <v>35</v>
      </c>
      <c r="E274" s="96">
        <v>4</v>
      </c>
      <c r="F274" s="96">
        <f t="shared" si="23"/>
        <v>22676</v>
      </c>
      <c r="G274" s="117"/>
    </row>
    <row r="275" spans="1:7" s="20" customFormat="1" ht="18" customHeight="1" x14ac:dyDescent="0.2">
      <c r="A275" s="44">
        <f>IF(C275=0,"",1+MAX(A$9:A274))</f>
        <v>198</v>
      </c>
      <c r="B275" s="106" t="s">
        <v>221</v>
      </c>
      <c r="C275" s="104">
        <v>256</v>
      </c>
      <c r="D275" s="105" t="s">
        <v>36</v>
      </c>
      <c r="E275" s="96">
        <v>7</v>
      </c>
      <c r="F275" s="96">
        <f t="shared" si="23"/>
        <v>1792</v>
      </c>
      <c r="G275" s="117"/>
    </row>
    <row r="276" spans="1:7" s="20" customFormat="1" ht="18" customHeight="1" x14ac:dyDescent="0.2">
      <c r="A276" s="44">
        <f>IF(C276=0,"",1+MAX(A$9:A275))</f>
        <v>199</v>
      </c>
      <c r="B276" s="106" t="s">
        <v>222</v>
      </c>
      <c r="C276" s="104">
        <v>311</v>
      </c>
      <c r="D276" s="105" t="s">
        <v>36</v>
      </c>
      <c r="E276" s="96">
        <v>7</v>
      </c>
      <c r="F276" s="96">
        <f t="shared" si="23"/>
        <v>2177</v>
      </c>
      <c r="G276" s="117"/>
    </row>
    <row r="277" spans="1:7" s="20" customFormat="1" ht="18" customHeight="1" x14ac:dyDescent="0.2">
      <c r="A277" s="44" t="str">
        <f>IF(C277=0,"",1+MAX(A$9:A276))</f>
        <v/>
      </c>
      <c r="B277" s="80" t="s">
        <v>223</v>
      </c>
      <c r="C277" s="104"/>
      <c r="D277" s="105"/>
      <c r="E277" s="96" t="str">
        <f t="shared" si="25"/>
        <v/>
      </c>
      <c r="F277" s="96" t="str">
        <f t="shared" si="23"/>
        <v/>
      </c>
      <c r="G277" s="117"/>
    </row>
    <row r="278" spans="1:7" s="20" customFormat="1" x14ac:dyDescent="0.2">
      <c r="A278" s="44" t="str">
        <f>IF(C278=0,"",1+MAX(A$9:A277))</f>
        <v/>
      </c>
      <c r="B278" s="77" t="s">
        <v>57</v>
      </c>
      <c r="C278" s="104"/>
      <c r="D278" s="105"/>
      <c r="E278" s="96" t="str">
        <f t="shared" si="25"/>
        <v/>
      </c>
      <c r="F278" s="96" t="str">
        <f t="shared" si="23"/>
        <v/>
      </c>
      <c r="G278" s="117"/>
    </row>
    <row r="279" spans="1:7" s="20" customFormat="1" x14ac:dyDescent="0.2">
      <c r="A279" s="44" t="str">
        <f>IF(C279=0,"",1+MAX(A$9:A278))</f>
        <v/>
      </c>
      <c r="B279" s="93" t="s">
        <v>225</v>
      </c>
      <c r="C279" s="104"/>
      <c r="D279" s="105"/>
      <c r="E279" s="96" t="str">
        <f t="shared" si="25"/>
        <v/>
      </c>
      <c r="F279" s="96" t="str">
        <f t="shared" si="23"/>
        <v/>
      </c>
      <c r="G279" s="117"/>
    </row>
    <row r="280" spans="1:7" s="20" customFormat="1" ht="27.75" x14ac:dyDescent="0.2">
      <c r="A280" s="44">
        <f>IF(C280=0,"",1+MAX(A$9:A279))</f>
        <v>200</v>
      </c>
      <c r="B280" s="107" t="s">
        <v>226</v>
      </c>
      <c r="C280" s="104">
        <v>1831.79</v>
      </c>
      <c r="D280" s="105" t="s">
        <v>35</v>
      </c>
      <c r="E280" s="96">
        <v>10</v>
      </c>
      <c r="F280" s="96">
        <f t="shared" si="23"/>
        <v>18317.900000000001</v>
      </c>
      <c r="G280" s="117"/>
    </row>
    <row r="281" spans="1:7" s="20" customFormat="1" ht="27.75" x14ac:dyDescent="0.2">
      <c r="A281" s="44">
        <f>IF(C281=0,"",1+MAX(A$9:A280))</f>
        <v>201</v>
      </c>
      <c r="B281" s="107" t="s">
        <v>227</v>
      </c>
      <c r="C281" s="104">
        <v>71.209999999999994</v>
      </c>
      <c r="D281" s="105" t="s">
        <v>35</v>
      </c>
      <c r="E281" s="96">
        <v>15</v>
      </c>
      <c r="F281" s="96">
        <f t="shared" si="23"/>
        <v>1068.1499999999999</v>
      </c>
      <c r="G281" s="117"/>
    </row>
    <row r="282" spans="1:7" s="20" customFormat="1" ht="27.75" x14ac:dyDescent="0.2">
      <c r="A282" s="44">
        <f>IF(C282=0,"",1+MAX(A$9:A281))</f>
        <v>202</v>
      </c>
      <c r="B282" s="107" t="s">
        <v>228</v>
      </c>
      <c r="C282" s="104">
        <v>69.37</v>
      </c>
      <c r="D282" s="105" t="s">
        <v>35</v>
      </c>
      <c r="E282" s="96">
        <v>15</v>
      </c>
      <c r="F282" s="96">
        <f t="shared" ref="F282:F331" si="26">IF(E282="","",C282*(E282))</f>
        <v>1040.5500000000002</v>
      </c>
      <c r="G282" s="117"/>
    </row>
    <row r="283" spans="1:7" s="20" customFormat="1" x14ac:dyDescent="0.2">
      <c r="A283" s="44" t="str">
        <f>IF(C283=0,"",1+MAX(A$9:A282))</f>
        <v/>
      </c>
      <c r="B283" s="92" t="s">
        <v>229</v>
      </c>
      <c r="C283" s="104"/>
      <c r="D283" s="105"/>
      <c r="E283" s="96" t="str">
        <f t="shared" si="25"/>
        <v/>
      </c>
      <c r="F283" s="96" t="str">
        <f t="shared" si="26"/>
        <v/>
      </c>
      <c r="G283" s="117"/>
    </row>
    <row r="284" spans="1:7" s="20" customFormat="1" ht="27.75" x14ac:dyDescent="0.2">
      <c r="A284" s="44">
        <f>IF(C284=0,"",1+MAX(A$9:A283))</f>
        <v>203</v>
      </c>
      <c r="B284" s="107" t="s">
        <v>230</v>
      </c>
      <c r="C284" s="104">
        <f>10*483.99</f>
        <v>4839.8999999999996</v>
      </c>
      <c r="D284" s="105" t="s">
        <v>35</v>
      </c>
      <c r="E284" s="96">
        <v>2</v>
      </c>
      <c r="F284" s="96">
        <f t="shared" si="26"/>
        <v>9679.7999999999993</v>
      </c>
      <c r="G284" s="117"/>
    </row>
    <row r="285" spans="1:7" s="20" customFormat="1" ht="18" customHeight="1" x14ac:dyDescent="0.2">
      <c r="A285" s="44" t="str">
        <f>IF(C285=0,"",1+MAX(A$9:A284))</f>
        <v/>
      </c>
      <c r="B285" s="94" t="s">
        <v>217</v>
      </c>
      <c r="C285" s="104"/>
      <c r="D285" s="105"/>
      <c r="E285" s="96" t="str">
        <f t="shared" ref="E285:E330" si="27">IF(C285=0,"",0)</f>
        <v/>
      </c>
      <c r="F285" s="96" t="str">
        <f t="shared" si="26"/>
        <v/>
      </c>
      <c r="G285" s="117"/>
    </row>
    <row r="286" spans="1:7" s="20" customFormat="1" x14ac:dyDescent="0.2">
      <c r="A286" s="44">
        <f>IF(C286=0,"",1+MAX(A$9:A285))</f>
        <v>204</v>
      </c>
      <c r="B286" s="106" t="s">
        <v>224</v>
      </c>
      <c r="C286" s="104">
        <v>2326.48</v>
      </c>
      <c r="D286" s="105" t="s">
        <v>35</v>
      </c>
      <c r="E286" s="96">
        <v>5</v>
      </c>
      <c r="F286" s="96">
        <f t="shared" si="26"/>
        <v>11632.4</v>
      </c>
      <c r="G286" s="117"/>
    </row>
    <row r="287" spans="1:7" s="20" customFormat="1" x14ac:dyDescent="0.2">
      <c r="A287" s="44" t="str">
        <f>IF(C287=0,"",1+MAX(A$9:A286))</f>
        <v/>
      </c>
      <c r="B287" s="92" t="s">
        <v>231</v>
      </c>
      <c r="C287" s="104"/>
      <c r="D287" s="105"/>
      <c r="E287" s="96" t="str">
        <f t="shared" si="27"/>
        <v/>
      </c>
      <c r="F287" s="96" t="str">
        <f t="shared" si="26"/>
        <v/>
      </c>
      <c r="G287" s="117"/>
    </row>
    <row r="288" spans="1:7" s="20" customFormat="1" ht="27.75" x14ac:dyDescent="0.2">
      <c r="A288" s="44">
        <f>IF(C288=0,"",1+MAX(A$9:A287))</f>
        <v>205</v>
      </c>
      <c r="B288" s="107" t="s">
        <v>232</v>
      </c>
      <c r="C288" s="104">
        <v>355.06</v>
      </c>
      <c r="D288" s="105" t="s">
        <v>36</v>
      </c>
      <c r="E288" s="96">
        <v>8</v>
      </c>
      <c r="F288" s="96">
        <f t="shared" si="26"/>
        <v>2840.48</v>
      </c>
      <c r="G288" s="117"/>
    </row>
    <row r="289" spans="1:7" s="20" customFormat="1" x14ac:dyDescent="0.2">
      <c r="A289" s="44" t="str">
        <f>IF(C289=0,"",1+MAX(A$9:A288))</f>
        <v/>
      </c>
      <c r="B289" s="77" t="s">
        <v>39</v>
      </c>
      <c r="C289" s="104"/>
      <c r="D289" s="105"/>
      <c r="E289" s="96" t="str">
        <f t="shared" si="27"/>
        <v/>
      </c>
      <c r="F289" s="96" t="str">
        <f t="shared" si="26"/>
        <v/>
      </c>
      <c r="G289" s="117"/>
    </row>
    <row r="290" spans="1:7" s="20" customFormat="1" x14ac:dyDescent="0.2">
      <c r="A290" s="44" t="str">
        <f>IF(C290=0,"",1+MAX(A$9:A289))</f>
        <v/>
      </c>
      <c r="B290" s="93" t="s">
        <v>225</v>
      </c>
      <c r="C290" s="104"/>
      <c r="D290" s="105"/>
      <c r="E290" s="96" t="str">
        <f t="shared" si="27"/>
        <v/>
      </c>
      <c r="F290" s="96" t="str">
        <f t="shared" si="26"/>
        <v/>
      </c>
      <c r="G290" s="117"/>
    </row>
    <row r="291" spans="1:7" s="20" customFormat="1" ht="27.75" x14ac:dyDescent="0.2">
      <c r="A291" s="44">
        <f>IF(C291=0,"",1+MAX(A$9:A290))</f>
        <v>206</v>
      </c>
      <c r="B291" s="107" t="s">
        <v>226</v>
      </c>
      <c r="C291" s="104">
        <v>1308.27</v>
      </c>
      <c r="D291" s="105" t="s">
        <v>35</v>
      </c>
      <c r="E291" s="96">
        <v>10</v>
      </c>
      <c r="F291" s="96">
        <f t="shared" si="26"/>
        <v>13082.7</v>
      </c>
      <c r="G291" s="117"/>
    </row>
    <row r="292" spans="1:7" s="20" customFormat="1" ht="27.75" x14ac:dyDescent="0.2">
      <c r="A292" s="44">
        <f>IF(C292=0,"",1+MAX(A$9:A291))</f>
        <v>207</v>
      </c>
      <c r="B292" s="107" t="s">
        <v>233</v>
      </c>
      <c r="C292" s="104">
        <v>232.29</v>
      </c>
      <c r="D292" s="105" t="s">
        <v>35</v>
      </c>
      <c r="E292" s="96">
        <v>15</v>
      </c>
      <c r="F292" s="96">
        <f t="shared" si="26"/>
        <v>3484.35</v>
      </c>
      <c r="G292" s="117"/>
    </row>
    <row r="293" spans="1:7" s="20" customFormat="1" ht="27.75" x14ac:dyDescent="0.2">
      <c r="A293" s="44">
        <f>IF(C293=0,"",1+MAX(A$9:A292))</f>
        <v>208</v>
      </c>
      <c r="B293" s="107" t="s">
        <v>234</v>
      </c>
      <c r="C293" s="104">
        <v>36.479999999999997</v>
      </c>
      <c r="D293" s="105" t="s">
        <v>35</v>
      </c>
      <c r="E293" s="96">
        <v>15</v>
      </c>
      <c r="F293" s="96">
        <f t="shared" si="26"/>
        <v>547.19999999999993</v>
      </c>
      <c r="G293" s="117"/>
    </row>
    <row r="294" spans="1:7" s="20" customFormat="1" ht="27.75" x14ac:dyDescent="0.2">
      <c r="A294" s="44">
        <f>IF(C294=0,"",1+MAX(A$9:A293))</f>
        <v>209</v>
      </c>
      <c r="B294" s="107" t="s">
        <v>235</v>
      </c>
      <c r="C294" s="104">
        <v>107.73</v>
      </c>
      <c r="D294" s="105" t="s">
        <v>35</v>
      </c>
      <c r="E294" s="96">
        <v>15</v>
      </c>
      <c r="F294" s="96">
        <f t="shared" si="26"/>
        <v>1615.95</v>
      </c>
      <c r="G294" s="117"/>
    </row>
    <row r="295" spans="1:7" s="20" customFormat="1" x14ac:dyDescent="0.2">
      <c r="A295" s="44" t="str">
        <f>IF(C295=0,"",1+MAX(A$9:A294))</f>
        <v/>
      </c>
      <c r="B295" s="92" t="s">
        <v>229</v>
      </c>
      <c r="C295" s="104"/>
      <c r="D295" s="105"/>
      <c r="E295" s="96" t="str">
        <f t="shared" si="27"/>
        <v/>
      </c>
      <c r="F295" s="96" t="str">
        <f t="shared" si="26"/>
        <v/>
      </c>
      <c r="G295" s="117"/>
    </row>
    <row r="296" spans="1:7" s="20" customFormat="1" ht="27.75" x14ac:dyDescent="0.2">
      <c r="A296" s="44">
        <f>IF(C296=0,"",1+MAX(A$9:A295))</f>
        <v>210</v>
      </c>
      <c r="B296" s="107" t="s">
        <v>230</v>
      </c>
      <c r="C296" s="104">
        <f>10*526.68</f>
        <v>5266.7999999999993</v>
      </c>
      <c r="D296" s="105" t="s">
        <v>35</v>
      </c>
      <c r="E296" s="96">
        <v>2</v>
      </c>
      <c r="F296" s="96">
        <f t="shared" si="26"/>
        <v>10533.599999999999</v>
      </c>
      <c r="G296" s="117"/>
    </row>
    <row r="297" spans="1:7" s="20" customFormat="1" ht="18" customHeight="1" x14ac:dyDescent="0.2">
      <c r="A297" s="44" t="str">
        <f>IF(C297=0,"",1+MAX(A$9:A296))</f>
        <v/>
      </c>
      <c r="B297" s="94" t="s">
        <v>217</v>
      </c>
      <c r="C297" s="104"/>
      <c r="D297" s="105"/>
      <c r="E297" s="96" t="str">
        <f t="shared" si="27"/>
        <v/>
      </c>
      <c r="F297" s="96" t="str">
        <f t="shared" si="26"/>
        <v/>
      </c>
      <c r="G297" s="117"/>
    </row>
    <row r="298" spans="1:7" s="20" customFormat="1" ht="18" customHeight="1" x14ac:dyDescent="0.2">
      <c r="A298" s="44">
        <f>IF(C298=0,"",1+MAX(A$9:A297))</f>
        <v>211</v>
      </c>
      <c r="B298" s="106" t="s">
        <v>218</v>
      </c>
      <c r="C298" s="104">
        <v>1719.87</v>
      </c>
      <c r="D298" s="105" t="s">
        <v>35</v>
      </c>
      <c r="E298" s="96">
        <v>5</v>
      </c>
      <c r="F298" s="96">
        <f t="shared" si="26"/>
        <v>8599.3499999999985</v>
      </c>
      <c r="G298" s="117"/>
    </row>
    <row r="299" spans="1:7" s="20" customFormat="1" x14ac:dyDescent="0.2">
      <c r="A299" s="44" t="str">
        <f>IF(C299=0,"",1+MAX(A$9:A298))</f>
        <v/>
      </c>
      <c r="B299" s="92" t="s">
        <v>231</v>
      </c>
      <c r="C299" s="104"/>
      <c r="D299" s="105"/>
      <c r="E299" s="96" t="str">
        <f t="shared" si="27"/>
        <v/>
      </c>
      <c r="F299" s="96" t="str">
        <f t="shared" si="26"/>
        <v/>
      </c>
      <c r="G299" s="117"/>
    </row>
    <row r="300" spans="1:7" s="20" customFormat="1" ht="27.75" x14ac:dyDescent="0.2">
      <c r="A300" s="44">
        <f>IF(C300=0,"",1+MAX(A$9:A299))</f>
        <v>212</v>
      </c>
      <c r="B300" s="107" t="s">
        <v>232</v>
      </c>
      <c r="C300" s="104">
        <v>431.6</v>
      </c>
      <c r="D300" s="105" t="s">
        <v>36</v>
      </c>
      <c r="E300" s="96">
        <v>8</v>
      </c>
      <c r="F300" s="96">
        <f t="shared" si="26"/>
        <v>3452.8</v>
      </c>
      <c r="G300" s="117"/>
    </row>
    <row r="301" spans="1:7" s="20" customFormat="1" x14ac:dyDescent="0.2">
      <c r="A301" s="44" t="str">
        <f>IF(C301=0,"",1+MAX(A$9:A300))</f>
        <v/>
      </c>
      <c r="B301" s="66" t="s">
        <v>236</v>
      </c>
      <c r="C301" s="24"/>
      <c r="D301" s="19"/>
      <c r="E301" s="96" t="str">
        <f t="shared" si="27"/>
        <v/>
      </c>
      <c r="F301" s="96" t="str">
        <f t="shared" si="26"/>
        <v/>
      </c>
      <c r="G301" s="117"/>
    </row>
    <row r="302" spans="1:7" s="20" customFormat="1" x14ac:dyDescent="0.2">
      <c r="A302" s="44">
        <f>IF(C302=0,"",1+MAX(A$9:A301))</f>
        <v>213</v>
      </c>
      <c r="B302" s="106" t="s">
        <v>190</v>
      </c>
      <c r="C302" s="104">
        <v>2</v>
      </c>
      <c r="D302" s="105" t="s">
        <v>37</v>
      </c>
      <c r="E302" s="96">
        <f>2.66*6.66*2*2</f>
        <v>70.862400000000008</v>
      </c>
      <c r="F302" s="96">
        <f t="shared" si="26"/>
        <v>141.72480000000002</v>
      </c>
      <c r="G302" s="117"/>
    </row>
    <row r="303" spans="1:7" s="20" customFormat="1" x14ac:dyDescent="0.2">
      <c r="A303" s="44">
        <f>IF(C303=0,"",1+MAX(A$9:A302))</f>
        <v>214</v>
      </c>
      <c r="B303" s="106" t="s">
        <v>191</v>
      </c>
      <c r="C303" s="104">
        <v>1</v>
      </c>
      <c r="D303" s="105" t="s">
        <v>37</v>
      </c>
      <c r="E303" s="96">
        <f>6*7.5*2*2</f>
        <v>180</v>
      </c>
      <c r="F303" s="96">
        <f t="shared" si="26"/>
        <v>180</v>
      </c>
      <c r="G303" s="117"/>
    </row>
    <row r="304" spans="1:7" s="20" customFormat="1" x14ac:dyDescent="0.2">
      <c r="A304" s="44">
        <f>IF(C304=0,"",1+MAX(A$9:A303))</f>
        <v>215</v>
      </c>
      <c r="B304" s="106" t="s">
        <v>192</v>
      </c>
      <c r="C304" s="104">
        <v>4</v>
      </c>
      <c r="D304" s="105" t="s">
        <v>37</v>
      </c>
      <c r="E304" s="96">
        <f>3*6.66*2*2</f>
        <v>79.92</v>
      </c>
      <c r="F304" s="96">
        <f t="shared" si="26"/>
        <v>319.68</v>
      </c>
      <c r="G304" s="117"/>
    </row>
    <row r="305" spans="1:7" s="20" customFormat="1" x14ac:dyDescent="0.2">
      <c r="A305" s="44">
        <f>IF(C305=0,"",1+MAX(A$9:A304))</f>
        <v>216</v>
      </c>
      <c r="B305" s="106" t="s">
        <v>193</v>
      </c>
      <c r="C305" s="104">
        <v>1</v>
      </c>
      <c r="D305" s="105" t="s">
        <v>37</v>
      </c>
      <c r="E305" s="96">
        <f>2*6.83*2*2</f>
        <v>54.64</v>
      </c>
      <c r="F305" s="96">
        <f t="shared" si="26"/>
        <v>54.64</v>
      </c>
      <c r="G305" s="117"/>
    </row>
    <row r="306" spans="1:7" s="20" customFormat="1" x14ac:dyDescent="0.2">
      <c r="A306" s="44">
        <f>IF(C306=0,"",1+MAX(A$9:A305))</f>
        <v>217</v>
      </c>
      <c r="B306" s="106" t="s">
        <v>194</v>
      </c>
      <c r="C306" s="104">
        <v>6</v>
      </c>
      <c r="D306" s="105" t="s">
        <v>37</v>
      </c>
      <c r="E306" s="96">
        <f>2.5*6.66*2*2</f>
        <v>66.599999999999994</v>
      </c>
      <c r="F306" s="96">
        <f t="shared" si="26"/>
        <v>399.59999999999997</v>
      </c>
      <c r="G306" s="117"/>
    </row>
    <row r="307" spans="1:7" s="20" customFormat="1" x14ac:dyDescent="0.2">
      <c r="A307" s="44">
        <f>IF(C307=0,"",1+MAX(A$9:A306))</f>
        <v>218</v>
      </c>
      <c r="B307" s="106" t="s">
        <v>195</v>
      </c>
      <c r="C307" s="104">
        <v>2</v>
      </c>
      <c r="D307" s="105" t="s">
        <v>37</v>
      </c>
      <c r="E307" s="96">
        <f>2.83*6.66*2*2</f>
        <v>75.391199999999998</v>
      </c>
      <c r="F307" s="96">
        <f t="shared" si="26"/>
        <v>150.7824</v>
      </c>
      <c r="G307" s="117"/>
    </row>
    <row r="308" spans="1:7" s="20" customFormat="1" x14ac:dyDescent="0.2">
      <c r="A308" s="44">
        <f>IF(C308=0,"",1+MAX(A$9:A307))</f>
        <v>219</v>
      </c>
      <c r="B308" s="106" t="s">
        <v>196</v>
      </c>
      <c r="C308" s="104">
        <v>2</v>
      </c>
      <c r="D308" s="105" t="s">
        <v>37</v>
      </c>
      <c r="E308" s="96">
        <f>3.66*6.66*2*2</f>
        <v>97.502400000000009</v>
      </c>
      <c r="F308" s="96">
        <f t="shared" si="26"/>
        <v>195.00480000000002</v>
      </c>
      <c r="G308" s="117"/>
    </row>
    <row r="309" spans="1:7" s="20" customFormat="1" x14ac:dyDescent="0.2">
      <c r="A309" s="44">
        <f>IF(C309=0,"",1+MAX(A$9:A308))</f>
        <v>220</v>
      </c>
      <c r="B309" s="106" t="s">
        <v>197</v>
      </c>
      <c r="C309" s="104">
        <v>2</v>
      </c>
      <c r="D309" s="105" t="s">
        <v>37</v>
      </c>
      <c r="E309" s="96">
        <f>4*6.66*2*2</f>
        <v>106.56</v>
      </c>
      <c r="F309" s="96">
        <f t="shared" si="26"/>
        <v>213.12</v>
      </c>
      <c r="G309" s="117"/>
    </row>
    <row r="310" spans="1:7" s="20" customFormat="1" x14ac:dyDescent="0.2">
      <c r="A310" s="44" t="str">
        <f>IF(C310=0,"",1+MAX(A$9:A309))</f>
        <v/>
      </c>
      <c r="B310" s="93" t="s">
        <v>42</v>
      </c>
      <c r="C310" s="104"/>
      <c r="D310" s="105"/>
      <c r="E310" s="96" t="str">
        <f t="shared" si="27"/>
        <v/>
      </c>
      <c r="F310" s="96" t="str">
        <f t="shared" si="26"/>
        <v/>
      </c>
      <c r="G310" s="117"/>
    </row>
    <row r="311" spans="1:7" s="20" customFormat="1" x14ac:dyDescent="0.2">
      <c r="A311" s="44">
        <f>IF(C311=0,"",1+MAX(A$9:A310))</f>
        <v>221</v>
      </c>
      <c r="B311" s="106" t="s">
        <v>42</v>
      </c>
      <c r="C311" s="104">
        <v>952</v>
      </c>
      <c r="D311" s="105" t="s">
        <v>36</v>
      </c>
      <c r="E311" s="96">
        <v>3</v>
      </c>
      <c r="F311" s="96">
        <f t="shared" si="26"/>
        <v>2856</v>
      </c>
      <c r="G311" s="117"/>
    </row>
    <row r="312" spans="1:7" s="20" customFormat="1" ht="18" customHeight="1" x14ac:dyDescent="0.2">
      <c r="A312" s="44" t="str">
        <f>IF(C312=0,"",1+MAX(A$9:A311))</f>
        <v/>
      </c>
      <c r="B312" s="66" t="s">
        <v>253</v>
      </c>
      <c r="C312" s="24"/>
      <c r="D312" s="19"/>
      <c r="E312" s="96" t="str">
        <f t="shared" si="27"/>
        <v/>
      </c>
      <c r="F312" s="96" t="str">
        <f t="shared" si="26"/>
        <v/>
      </c>
      <c r="G312" s="117"/>
    </row>
    <row r="313" spans="1:7" s="20" customFormat="1" ht="18" customHeight="1" x14ac:dyDescent="0.2">
      <c r="A313" s="44">
        <f>IF(C313=0,"",1+MAX(A$9:A312))</f>
        <v>222</v>
      </c>
      <c r="B313" s="106" t="s">
        <v>237</v>
      </c>
      <c r="C313" s="104">
        <v>35.46</v>
      </c>
      <c r="D313" s="105" t="s">
        <v>35</v>
      </c>
      <c r="E313" s="96">
        <v>65</v>
      </c>
      <c r="F313" s="96">
        <f t="shared" si="26"/>
        <v>2304.9</v>
      </c>
      <c r="G313" s="117"/>
    </row>
    <row r="314" spans="1:7" s="20" customFormat="1" ht="18" customHeight="1" x14ac:dyDescent="0.2">
      <c r="A314" s="44">
        <f>IF(C314=0,"",1+MAX(A$9:A313))</f>
        <v>223</v>
      </c>
      <c r="B314" s="106" t="s">
        <v>238</v>
      </c>
      <c r="C314" s="104">
        <v>18.61</v>
      </c>
      <c r="D314" s="105" t="s">
        <v>35</v>
      </c>
      <c r="E314" s="96">
        <v>65</v>
      </c>
      <c r="F314" s="96">
        <f t="shared" si="26"/>
        <v>1209.6499999999999</v>
      </c>
      <c r="G314" s="117"/>
    </row>
    <row r="315" spans="1:7" s="20" customFormat="1" ht="18" customHeight="1" x14ac:dyDescent="0.2">
      <c r="A315" s="44">
        <f>IF(C315=0,"",1+MAX(A$9:A314))</f>
        <v>224</v>
      </c>
      <c r="B315" s="106" t="s">
        <v>239</v>
      </c>
      <c r="C315" s="104">
        <v>73.33</v>
      </c>
      <c r="D315" s="105" t="s">
        <v>35</v>
      </c>
      <c r="E315" s="96">
        <v>15</v>
      </c>
      <c r="F315" s="96">
        <f t="shared" si="26"/>
        <v>1099.95</v>
      </c>
      <c r="G315" s="117"/>
    </row>
    <row r="316" spans="1:7" s="20" customFormat="1" ht="18" customHeight="1" x14ac:dyDescent="0.2">
      <c r="A316" s="44">
        <f>IF(C316=0,"",1+MAX(A$9:A315))</f>
        <v>225</v>
      </c>
      <c r="B316" s="106" t="s">
        <v>240</v>
      </c>
      <c r="C316" s="104">
        <v>123.38</v>
      </c>
      <c r="D316" s="105" t="s">
        <v>35</v>
      </c>
      <c r="E316" s="96">
        <v>15</v>
      </c>
      <c r="F316" s="96">
        <f t="shared" si="26"/>
        <v>1850.6999999999998</v>
      </c>
      <c r="G316" s="117"/>
    </row>
    <row r="317" spans="1:7" s="20" customFormat="1" ht="18" customHeight="1" x14ac:dyDescent="0.2">
      <c r="A317" s="44">
        <f>IF(C317=0,"",1+MAX(A$9:A316))</f>
        <v>226</v>
      </c>
      <c r="B317" s="106" t="s">
        <v>241</v>
      </c>
      <c r="C317" s="104">
        <v>61.3</v>
      </c>
      <c r="D317" s="105" t="s">
        <v>35</v>
      </c>
      <c r="E317" s="96">
        <v>15</v>
      </c>
      <c r="F317" s="96">
        <f t="shared" si="26"/>
        <v>919.5</v>
      </c>
      <c r="G317" s="117"/>
    </row>
    <row r="318" spans="1:7" s="20" customFormat="1" ht="18" customHeight="1" x14ac:dyDescent="0.2">
      <c r="A318" s="44">
        <f>IF(C318=0,"",1+MAX(A$9:A317))</f>
        <v>227</v>
      </c>
      <c r="B318" s="106" t="s">
        <v>242</v>
      </c>
      <c r="C318" s="104">
        <v>83.84</v>
      </c>
      <c r="D318" s="105" t="s">
        <v>35</v>
      </c>
      <c r="E318" s="96">
        <v>15</v>
      </c>
      <c r="F318" s="96">
        <f t="shared" si="26"/>
        <v>1257.6000000000001</v>
      </c>
      <c r="G318" s="117"/>
    </row>
    <row r="319" spans="1:7" s="20" customFormat="1" ht="18" customHeight="1" x14ac:dyDescent="0.2">
      <c r="A319" s="44">
        <f>IF(C319=0,"",1+MAX(A$9:A318))</f>
        <v>228</v>
      </c>
      <c r="B319" s="106" t="s">
        <v>243</v>
      </c>
      <c r="C319" s="104">
        <v>152.41999999999999</v>
      </c>
      <c r="D319" s="105" t="s">
        <v>35</v>
      </c>
      <c r="E319" s="96">
        <v>15</v>
      </c>
      <c r="F319" s="96">
        <f t="shared" si="26"/>
        <v>2286.2999999999997</v>
      </c>
      <c r="G319" s="117"/>
    </row>
    <row r="320" spans="1:7" s="20" customFormat="1" ht="18" customHeight="1" x14ac:dyDescent="0.2">
      <c r="A320" s="44">
        <f>IF(C320=0,"",1+MAX(A$9:A319))</f>
        <v>229</v>
      </c>
      <c r="B320" s="106" t="s">
        <v>244</v>
      </c>
      <c r="C320" s="104">
        <v>43.64</v>
      </c>
      <c r="D320" s="105" t="s">
        <v>35</v>
      </c>
      <c r="E320" s="96">
        <v>10</v>
      </c>
      <c r="F320" s="96">
        <f t="shared" si="26"/>
        <v>436.4</v>
      </c>
      <c r="G320" s="117"/>
    </row>
    <row r="321" spans="1:7" s="20" customFormat="1" ht="18" customHeight="1" x14ac:dyDescent="0.2">
      <c r="A321" s="44">
        <f>IF(C321=0,"",1+MAX(A$9:A320))</f>
        <v>230</v>
      </c>
      <c r="B321" s="106" t="s">
        <v>245</v>
      </c>
      <c r="C321" s="104">
        <v>173</v>
      </c>
      <c r="D321" s="105" t="s">
        <v>35</v>
      </c>
      <c r="E321" s="96">
        <v>8</v>
      </c>
      <c r="F321" s="96">
        <f t="shared" si="26"/>
        <v>1384</v>
      </c>
      <c r="G321" s="117"/>
    </row>
    <row r="322" spans="1:7" s="20" customFormat="1" ht="18" customHeight="1" x14ac:dyDescent="0.2">
      <c r="A322" s="44">
        <f>IF(C322=0,"",1+MAX(A$9:A321))</f>
        <v>231</v>
      </c>
      <c r="B322" s="106" t="s">
        <v>246</v>
      </c>
      <c r="C322" s="104">
        <v>425.99</v>
      </c>
      <c r="D322" s="105" t="s">
        <v>35</v>
      </c>
      <c r="E322" s="96">
        <v>10</v>
      </c>
      <c r="F322" s="96">
        <f t="shared" si="26"/>
        <v>4259.8999999999996</v>
      </c>
      <c r="G322" s="117"/>
    </row>
    <row r="323" spans="1:7" s="20" customFormat="1" ht="18" customHeight="1" x14ac:dyDescent="0.2">
      <c r="A323" s="44">
        <f>IF(C323=0,"",1+MAX(A$9:A322))</f>
        <v>232</v>
      </c>
      <c r="B323" s="106" t="s">
        <v>247</v>
      </c>
      <c r="C323" s="104">
        <v>265</v>
      </c>
      <c r="D323" s="105" t="s">
        <v>35</v>
      </c>
      <c r="E323" s="96">
        <v>10</v>
      </c>
      <c r="F323" s="96">
        <f t="shared" si="26"/>
        <v>2650</v>
      </c>
      <c r="G323" s="117"/>
    </row>
    <row r="324" spans="1:7" s="20" customFormat="1" ht="18" customHeight="1" x14ac:dyDescent="0.2">
      <c r="A324" s="44">
        <f>IF(C324=0,"",1+MAX(A$9:A323))</f>
        <v>233</v>
      </c>
      <c r="B324" s="106" t="s">
        <v>248</v>
      </c>
      <c r="C324" s="104">
        <v>460.51</v>
      </c>
      <c r="D324" s="105" t="s">
        <v>35</v>
      </c>
      <c r="E324" s="96">
        <v>10</v>
      </c>
      <c r="F324" s="96">
        <f t="shared" si="26"/>
        <v>4605.1000000000004</v>
      </c>
      <c r="G324" s="117"/>
    </row>
    <row r="325" spans="1:7" s="20" customFormat="1" ht="18" customHeight="1" x14ac:dyDescent="0.2">
      <c r="A325" s="44">
        <f>IF(C325=0,"",1+MAX(A$9:A324))</f>
        <v>234</v>
      </c>
      <c r="B325" s="106" t="s">
        <v>249</v>
      </c>
      <c r="C325" s="104">
        <v>246.44</v>
      </c>
      <c r="D325" s="105" t="s">
        <v>35</v>
      </c>
      <c r="E325" s="96">
        <v>8</v>
      </c>
      <c r="F325" s="96">
        <f t="shared" si="26"/>
        <v>1971.52</v>
      </c>
      <c r="G325" s="117"/>
    </row>
    <row r="326" spans="1:7" s="20" customFormat="1" ht="18" customHeight="1" x14ac:dyDescent="0.2">
      <c r="A326" s="44">
        <f>IF(C326=0,"",1+MAX(A$9:A325))</f>
        <v>235</v>
      </c>
      <c r="B326" s="106" t="s">
        <v>250</v>
      </c>
      <c r="C326" s="104">
        <v>124.05</v>
      </c>
      <c r="D326" s="105" t="s">
        <v>35</v>
      </c>
      <c r="E326" s="96">
        <v>8</v>
      </c>
      <c r="F326" s="96">
        <f t="shared" si="26"/>
        <v>992.4</v>
      </c>
      <c r="G326" s="117"/>
    </row>
    <row r="327" spans="1:7" s="20" customFormat="1" ht="18" customHeight="1" x14ac:dyDescent="0.2">
      <c r="A327" s="44">
        <f>IF(C327=0,"",1+MAX(A$9:A326))</f>
        <v>236</v>
      </c>
      <c r="B327" s="106" t="s">
        <v>251</v>
      </c>
      <c r="C327" s="104">
        <v>64.23</v>
      </c>
      <c r="D327" s="105" t="s">
        <v>35</v>
      </c>
      <c r="E327" s="96">
        <v>8</v>
      </c>
      <c r="F327" s="96">
        <f t="shared" si="26"/>
        <v>513.84</v>
      </c>
      <c r="G327" s="117"/>
    </row>
    <row r="328" spans="1:7" s="20" customFormat="1" ht="18" customHeight="1" x14ac:dyDescent="0.2">
      <c r="A328" s="44">
        <f>IF(C328=0,"",1+MAX(A$9:A327))</f>
        <v>237</v>
      </c>
      <c r="B328" s="106" t="s">
        <v>252</v>
      </c>
      <c r="C328" s="104">
        <v>147.46</v>
      </c>
      <c r="D328" s="105" t="s">
        <v>35</v>
      </c>
      <c r="E328" s="96">
        <v>8</v>
      </c>
      <c r="F328" s="96">
        <f t="shared" si="26"/>
        <v>1179.68</v>
      </c>
      <c r="G328" s="117"/>
    </row>
    <row r="329" spans="1:7" s="20" customFormat="1" ht="18" customHeight="1" x14ac:dyDescent="0.2">
      <c r="A329" s="44" t="str">
        <f>IF(C329=0,"",1+MAX(A$9:A328))</f>
        <v/>
      </c>
      <c r="B329" s="66" t="s">
        <v>255</v>
      </c>
      <c r="C329" s="24"/>
      <c r="D329" s="19"/>
      <c r="E329" s="96" t="str">
        <f t="shared" si="27"/>
        <v/>
      </c>
      <c r="F329" s="96" t="str">
        <f t="shared" si="26"/>
        <v/>
      </c>
      <c r="G329" s="117"/>
    </row>
    <row r="330" spans="1:7" s="20" customFormat="1" ht="54.75" x14ac:dyDescent="0.2">
      <c r="A330" s="44">
        <f>IF(C330=0,"",1+MAX(A$9:A329))</f>
        <v>238</v>
      </c>
      <c r="B330" s="107" t="s">
        <v>254</v>
      </c>
      <c r="C330" s="104">
        <v>1</v>
      </c>
      <c r="D330" s="105" t="s">
        <v>37</v>
      </c>
      <c r="E330" s="96">
        <v>3010</v>
      </c>
      <c r="F330" s="96">
        <f t="shared" si="26"/>
        <v>3010</v>
      </c>
      <c r="G330" s="117"/>
    </row>
    <row r="331" spans="1:7" s="20" customFormat="1" ht="18" customHeight="1" x14ac:dyDescent="0.2">
      <c r="A331" s="68" t="str">
        <f>IF(C331=0,"",1+MAX(A$8:A330))</f>
        <v/>
      </c>
      <c r="B331" s="10" t="s">
        <v>256</v>
      </c>
      <c r="C331" s="9"/>
      <c r="D331" s="6"/>
      <c r="E331" s="96" t="str">
        <f t="shared" ref="E331" si="28">IF(C331=0,"",0)</f>
        <v/>
      </c>
      <c r="F331" s="96" t="str">
        <f t="shared" si="26"/>
        <v/>
      </c>
      <c r="G331" s="49">
        <f>(SUM(F218:F331))</f>
        <v>224357.97200000001</v>
      </c>
    </row>
    <row r="332" spans="1:7" s="20" customFormat="1" ht="18" customHeight="1" x14ac:dyDescent="0.2">
      <c r="A332" s="65"/>
      <c r="B332" s="8"/>
      <c r="C332" s="16"/>
      <c r="D332" s="16"/>
      <c r="E332" s="17"/>
      <c r="F332" s="17"/>
      <c r="G332" s="23"/>
    </row>
    <row r="333" spans="1:7" s="21" customFormat="1" ht="18" customHeight="1" x14ac:dyDescent="0.2">
      <c r="A333" s="97"/>
      <c r="B333" s="48" t="s">
        <v>430</v>
      </c>
      <c r="C333" s="120"/>
      <c r="D333" s="120"/>
      <c r="E333" s="120"/>
      <c r="F333" s="120"/>
      <c r="G333" s="120"/>
    </row>
    <row r="334" spans="1:7" s="20" customFormat="1" ht="18" customHeight="1" x14ac:dyDescent="0.2">
      <c r="A334" s="44" t="str">
        <f>IF(C334=0,"",1+MAX(A$9:A333))</f>
        <v/>
      </c>
      <c r="B334" s="78" t="s">
        <v>262</v>
      </c>
      <c r="C334" s="104"/>
      <c r="D334" s="105"/>
      <c r="E334" s="96"/>
      <c r="F334" s="96" t="str">
        <f t="shared" ref="F334:F359" si="29">IF(E334="","",C334*(E334))</f>
        <v/>
      </c>
      <c r="G334" s="117"/>
    </row>
    <row r="335" spans="1:7" s="20" customFormat="1" ht="18" customHeight="1" x14ac:dyDescent="0.2">
      <c r="A335" s="44">
        <f>IF(C335=0,"",1+MAX(A$9:A334))</f>
        <v>239</v>
      </c>
      <c r="B335" s="106" t="s">
        <v>263</v>
      </c>
      <c r="C335" s="104">
        <v>1</v>
      </c>
      <c r="D335" s="105" t="s">
        <v>37</v>
      </c>
      <c r="E335" s="96">
        <v>6000</v>
      </c>
      <c r="F335" s="96">
        <f t="shared" si="29"/>
        <v>6000</v>
      </c>
      <c r="G335" s="117"/>
    </row>
    <row r="336" spans="1:7" s="20" customFormat="1" ht="18" customHeight="1" x14ac:dyDescent="0.2">
      <c r="A336" s="44">
        <f>IF(C336=0,"",1+MAX(A$9:A335))</f>
        <v>240</v>
      </c>
      <c r="B336" s="106" t="s">
        <v>264</v>
      </c>
      <c r="C336" s="104">
        <v>8.32</v>
      </c>
      <c r="D336" s="105" t="s">
        <v>36</v>
      </c>
      <c r="E336" s="96">
        <v>135</v>
      </c>
      <c r="F336" s="96">
        <f t="shared" si="29"/>
        <v>1123.2</v>
      </c>
      <c r="G336" s="117"/>
    </row>
    <row r="337" spans="1:7" s="20" customFormat="1" ht="18" customHeight="1" x14ac:dyDescent="0.2">
      <c r="A337" s="44">
        <f>IF(C337=0,"",1+MAX(A$9:A336))</f>
        <v>241</v>
      </c>
      <c r="B337" s="106" t="s">
        <v>265</v>
      </c>
      <c r="C337" s="104">
        <v>41.64</v>
      </c>
      <c r="D337" s="105" t="s">
        <v>36</v>
      </c>
      <c r="E337" s="96">
        <v>135</v>
      </c>
      <c r="F337" s="96">
        <f t="shared" si="29"/>
        <v>5621.4</v>
      </c>
      <c r="G337" s="117"/>
    </row>
    <row r="338" spans="1:7" s="20" customFormat="1" ht="18" customHeight="1" x14ac:dyDescent="0.2">
      <c r="A338" s="44">
        <f>IF(C338=0,"",1+MAX(A$9:A337))</f>
        <v>242</v>
      </c>
      <c r="B338" s="106" t="s">
        <v>266</v>
      </c>
      <c r="C338" s="104">
        <v>33.799999999999997</v>
      </c>
      <c r="D338" s="105" t="s">
        <v>36</v>
      </c>
      <c r="E338" s="96">
        <v>135</v>
      </c>
      <c r="F338" s="96">
        <f t="shared" si="29"/>
        <v>4563</v>
      </c>
      <c r="G338" s="117"/>
    </row>
    <row r="339" spans="1:7" s="20" customFormat="1" ht="18" customHeight="1" x14ac:dyDescent="0.2">
      <c r="A339" s="44">
        <f>IF(C339=0,"",1+MAX(A$9:A338))</f>
        <v>243</v>
      </c>
      <c r="B339" s="106" t="s">
        <v>267</v>
      </c>
      <c r="C339" s="104">
        <v>25.11</v>
      </c>
      <c r="D339" s="105" t="s">
        <v>36</v>
      </c>
      <c r="E339" s="96">
        <v>135</v>
      </c>
      <c r="F339" s="96">
        <f t="shared" si="29"/>
        <v>3389.85</v>
      </c>
      <c r="G339" s="117"/>
    </row>
    <row r="340" spans="1:7" s="20" customFormat="1" ht="18" customHeight="1" x14ac:dyDescent="0.2">
      <c r="A340" s="44">
        <f>IF(C340=0,"",1+MAX(A$9:A339))</f>
        <v>244</v>
      </c>
      <c r="B340" s="106" t="s">
        <v>268</v>
      </c>
      <c r="C340" s="104">
        <v>18.75</v>
      </c>
      <c r="D340" s="105" t="s">
        <v>36</v>
      </c>
      <c r="E340" s="96">
        <v>130</v>
      </c>
      <c r="F340" s="96">
        <f t="shared" si="29"/>
        <v>2437.5</v>
      </c>
      <c r="G340" s="117"/>
    </row>
    <row r="341" spans="1:7" s="20" customFormat="1" ht="18" customHeight="1" x14ac:dyDescent="0.2">
      <c r="A341" s="44">
        <f>IF(C341=0,"",1+MAX(A$9:A340))</f>
        <v>245</v>
      </c>
      <c r="B341" s="106" t="s">
        <v>269</v>
      </c>
      <c r="C341" s="104">
        <v>8.1999999999999993</v>
      </c>
      <c r="D341" s="105" t="s">
        <v>36</v>
      </c>
      <c r="E341" s="96">
        <v>130</v>
      </c>
      <c r="F341" s="96">
        <f t="shared" si="29"/>
        <v>1066</v>
      </c>
      <c r="G341" s="117"/>
    </row>
    <row r="342" spans="1:7" s="20" customFormat="1" ht="18" customHeight="1" x14ac:dyDescent="0.2">
      <c r="A342" s="44">
        <f>IF(C342=0,"",1+MAX(A$9:A341))</f>
        <v>246</v>
      </c>
      <c r="B342" s="106" t="s">
        <v>270</v>
      </c>
      <c r="C342" s="104">
        <f>17+53</f>
        <v>70</v>
      </c>
      <c r="D342" s="105" t="s">
        <v>36</v>
      </c>
      <c r="E342" s="96">
        <v>190</v>
      </c>
      <c r="F342" s="96">
        <f t="shared" si="29"/>
        <v>13300</v>
      </c>
      <c r="G342" s="117"/>
    </row>
    <row r="343" spans="1:7" s="20" customFormat="1" ht="18" customHeight="1" x14ac:dyDescent="0.2">
      <c r="A343" s="44">
        <f>IF(C343=0,"",1+MAX(A$9:A342))</f>
        <v>247</v>
      </c>
      <c r="B343" s="106" t="s">
        <v>271</v>
      </c>
      <c r="C343" s="104">
        <v>12.7</v>
      </c>
      <c r="D343" s="105" t="s">
        <v>36</v>
      </c>
      <c r="E343" s="96">
        <v>190</v>
      </c>
      <c r="F343" s="96">
        <f t="shared" si="29"/>
        <v>2413</v>
      </c>
      <c r="G343" s="117"/>
    </row>
    <row r="344" spans="1:7" s="20" customFormat="1" ht="18" customHeight="1" x14ac:dyDescent="0.2">
      <c r="A344" s="44">
        <f>IF(C344=0,"",1+MAX(A$9:A343))</f>
        <v>248</v>
      </c>
      <c r="B344" s="106" t="s">
        <v>272</v>
      </c>
      <c r="C344" s="104">
        <v>8.5</v>
      </c>
      <c r="D344" s="105" t="s">
        <v>36</v>
      </c>
      <c r="E344" s="96">
        <v>135</v>
      </c>
      <c r="F344" s="96">
        <f t="shared" si="29"/>
        <v>1147.5</v>
      </c>
      <c r="G344" s="117"/>
    </row>
    <row r="345" spans="1:7" s="20" customFormat="1" ht="18" customHeight="1" x14ac:dyDescent="0.2">
      <c r="A345" s="44">
        <f>IF(C345=0,"",1+MAX(A$9:A344))</f>
        <v>249</v>
      </c>
      <c r="B345" s="106" t="s">
        <v>273</v>
      </c>
      <c r="C345" s="104">
        <v>10.93</v>
      </c>
      <c r="D345" s="105" t="s">
        <v>36</v>
      </c>
      <c r="E345" s="96">
        <v>135</v>
      </c>
      <c r="F345" s="96">
        <f t="shared" si="29"/>
        <v>1475.55</v>
      </c>
      <c r="G345" s="117"/>
    </row>
    <row r="346" spans="1:7" s="20" customFormat="1" ht="18" customHeight="1" x14ac:dyDescent="0.2">
      <c r="A346" s="44">
        <f>IF(C346=0,"",1+MAX(A$9:A345))</f>
        <v>250</v>
      </c>
      <c r="B346" s="106" t="s">
        <v>274</v>
      </c>
      <c r="C346" s="104">
        <v>5.27</v>
      </c>
      <c r="D346" s="105" t="s">
        <v>36</v>
      </c>
      <c r="E346" s="96">
        <v>170</v>
      </c>
      <c r="F346" s="96">
        <f t="shared" si="29"/>
        <v>895.9</v>
      </c>
      <c r="G346" s="117"/>
    </row>
    <row r="347" spans="1:7" s="20" customFormat="1" ht="18" customHeight="1" x14ac:dyDescent="0.2">
      <c r="A347" s="44" t="str">
        <f>IF(C347=0,"",1+MAX(A$9:A346))</f>
        <v/>
      </c>
      <c r="B347" s="81" t="s">
        <v>276</v>
      </c>
      <c r="C347" s="24"/>
      <c r="D347" s="19"/>
      <c r="E347" s="96" t="str">
        <f t="shared" ref="E336:E358" si="30">IF(C347=0,"",0)</f>
        <v/>
      </c>
      <c r="F347" s="96" t="str">
        <f t="shared" si="29"/>
        <v/>
      </c>
      <c r="G347" s="117"/>
    </row>
    <row r="348" spans="1:7" s="20" customFormat="1" ht="18" customHeight="1" x14ac:dyDescent="0.2">
      <c r="A348" s="44">
        <f>IF(C348=0,"",1+MAX(A$9:A347))</f>
        <v>251</v>
      </c>
      <c r="B348" s="106" t="s">
        <v>275</v>
      </c>
      <c r="C348" s="104">
        <v>48.51</v>
      </c>
      <c r="D348" s="105" t="s">
        <v>35</v>
      </c>
      <c r="E348" s="96">
        <v>15</v>
      </c>
      <c r="F348" s="96">
        <f t="shared" si="29"/>
        <v>727.65</v>
      </c>
      <c r="G348" s="117"/>
    </row>
    <row r="349" spans="1:7" s="20" customFormat="1" ht="18" customHeight="1" x14ac:dyDescent="0.2">
      <c r="A349" s="44">
        <f>IF(C349=0,"",1+MAX(A$9:A348))</f>
        <v>252</v>
      </c>
      <c r="B349" s="106" t="s">
        <v>276</v>
      </c>
      <c r="C349" s="104">
        <v>5.88</v>
      </c>
      <c r="D349" s="105" t="s">
        <v>35</v>
      </c>
      <c r="E349" s="96">
        <v>48</v>
      </c>
      <c r="F349" s="96">
        <f t="shared" si="29"/>
        <v>282.24</v>
      </c>
      <c r="G349" s="117"/>
    </row>
    <row r="350" spans="1:7" s="20" customFormat="1" ht="18" customHeight="1" x14ac:dyDescent="0.2">
      <c r="A350" s="44">
        <f>IF(C350=0,"",1+MAX(A$9:A349))</f>
        <v>253</v>
      </c>
      <c r="B350" s="106" t="s">
        <v>276</v>
      </c>
      <c r="C350" s="104">
        <v>5.46</v>
      </c>
      <c r="D350" s="105" t="s">
        <v>35</v>
      </c>
      <c r="E350" s="96">
        <v>48</v>
      </c>
      <c r="F350" s="96">
        <f t="shared" si="29"/>
        <v>262.08</v>
      </c>
      <c r="G350" s="117"/>
    </row>
    <row r="351" spans="1:7" s="20" customFormat="1" ht="18" customHeight="1" x14ac:dyDescent="0.2">
      <c r="A351" s="44">
        <f>IF(C351=0,"",1+MAX(A$9:A350))</f>
        <v>254</v>
      </c>
      <c r="B351" s="106" t="s">
        <v>277</v>
      </c>
      <c r="C351" s="104">
        <v>51.54</v>
      </c>
      <c r="D351" s="105" t="s">
        <v>35</v>
      </c>
      <c r="E351" s="96">
        <v>48</v>
      </c>
      <c r="F351" s="96">
        <f t="shared" si="29"/>
        <v>2473.92</v>
      </c>
      <c r="G351" s="117"/>
    </row>
    <row r="352" spans="1:7" s="20" customFormat="1" ht="18" customHeight="1" x14ac:dyDescent="0.2">
      <c r="A352" s="44">
        <f>IF(C352=0,"",1+MAX(A$9:A351))</f>
        <v>255</v>
      </c>
      <c r="B352" s="106" t="s">
        <v>278</v>
      </c>
      <c r="C352" s="104">
        <v>22.04</v>
      </c>
      <c r="D352" s="105" t="s">
        <v>35</v>
      </c>
      <c r="E352" s="96">
        <v>48</v>
      </c>
      <c r="F352" s="96">
        <f t="shared" si="29"/>
        <v>1057.92</v>
      </c>
      <c r="G352" s="117"/>
    </row>
    <row r="353" spans="1:7" s="20" customFormat="1" ht="18" customHeight="1" x14ac:dyDescent="0.2">
      <c r="A353" s="44">
        <f>IF(C353=0,"",1+MAX(A$9:A352))</f>
        <v>256</v>
      </c>
      <c r="B353" s="106" t="s">
        <v>279</v>
      </c>
      <c r="C353" s="104">
        <v>20.95</v>
      </c>
      <c r="D353" s="105" t="s">
        <v>35</v>
      </c>
      <c r="E353" s="96">
        <v>48</v>
      </c>
      <c r="F353" s="96">
        <f t="shared" si="29"/>
        <v>1005.5999999999999</v>
      </c>
      <c r="G353" s="117"/>
    </row>
    <row r="354" spans="1:7" s="20" customFormat="1" ht="18" customHeight="1" x14ac:dyDescent="0.2">
      <c r="A354" s="44">
        <f>IF(C354=0,"",1+MAX(A$9:A353))</f>
        <v>257</v>
      </c>
      <c r="B354" s="106" t="s">
        <v>280</v>
      </c>
      <c r="C354" s="104">
        <v>10.6</v>
      </c>
      <c r="D354" s="105" t="s">
        <v>35</v>
      </c>
      <c r="E354" s="96">
        <v>48</v>
      </c>
      <c r="F354" s="96">
        <f t="shared" si="29"/>
        <v>508.79999999999995</v>
      </c>
      <c r="G354" s="117"/>
    </row>
    <row r="355" spans="1:7" s="20" customFormat="1" ht="18" customHeight="1" x14ac:dyDescent="0.2">
      <c r="A355" s="44">
        <f>IF(C355=0,"",1+MAX(A$9:A354))</f>
        <v>258</v>
      </c>
      <c r="B355" s="106" t="s">
        <v>281</v>
      </c>
      <c r="C355" s="104">
        <v>10.87</v>
      </c>
      <c r="D355" s="105" t="s">
        <v>35</v>
      </c>
      <c r="E355" s="96">
        <v>48</v>
      </c>
      <c r="F355" s="96">
        <f t="shared" si="29"/>
        <v>521.76</v>
      </c>
      <c r="G355" s="117"/>
    </row>
    <row r="356" spans="1:7" s="20" customFormat="1" ht="18" customHeight="1" x14ac:dyDescent="0.2">
      <c r="A356" s="44">
        <f>IF(C356=0,"",1+MAX(A$9:A355))</f>
        <v>259</v>
      </c>
      <c r="B356" s="106" t="s">
        <v>282</v>
      </c>
      <c r="C356" s="104">
        <v>19.579999999999998</v>
      </c>
      <c r="D356" s="105" t="s">
        <v>35</v>
      </c>
      <c r="E356" s="96">
        <v>48</v>
      </c>
      <c r="F356" s="96">
        <f t="shared" si="29"/>
        <v>939.83999999999992</v>
      </c>
      <c r="G356" s="117"/>
    </row>
    <row r="357" spans="1:7" s="20" customFormat="1" ht="18" customHeight="1" x14ac:dyDescent="0.2">
      <c r="A357" s="44">
        <f>IF(C357=0,"",1+MAX(A$9:A356))</f>
        <v>260</v>
      </c>
      <c r="B357" s="106" t="s">
        <v>283</v>
      </c>
      <c r="C357" s="104">
        <v>36.29</v>
      </c>
      <c r="D357" s="105" t="s">
        <v>35</v>
      </c>
      <c r="E357" s="96">
        <v>110</v>
      </c>
      <c r="F357" s="96">
        <f t="shared" si="29"/>
        <v>3991.9</v>
      </c>
      <c r="G357" s="117"/>
    </row>
    <row r="358" spans="1:7" s="20" customFormat="1" ht="27.75" x14ac:dyDescent="0.2">
      <c r="A358" s="44">
        <f>IF(C358=0,"",1+MAX(A$9:A357))</f>
        <v>261</v>
      </c>
      <c r="B358" s="107" t="s">
        <v>284</v>
      </c>
      <c r="C358" s="104">
        <v>48.32</v>
      </c>
      <c r="D358" s="105" t="s">
        <v>36</v>
      </c>
      <c r="E358" s="96">
        <v>15</v>
      </c>
      <c r="F358" s="96">
        <f t="shared" si="29"/>
        <v>724.8</v>
      </c>
      <c r="G358" s="117"/>
    </row>
    <row r="359" spans="1:7" s="20" customFormat="1" ht="18" customHeight="1" x14ac:dyDescent="0.2">
      <c r="A359" s="89" t="str">
        <f>IF(C359=0,"",1+MAX(A$8:A358))</f>
        <v/>
      </c>
      <c r="B359" s="10" t="s">
        <v>439</v>
      </c>
      <c r="C359" s="6"/>
      <c r="D359" s="6"/>
      <c r="E359" s="96" t="str">
        <f t="shared" ref="E359" si="31">IF(C359=0,"",0)</f>
        <v/>
      </c>
      <c r="F359" s="96" t="str">
        <f t="shared" si="29"/>
        <v/>
      </c>
      <c r="G359" s="49">
        <f>(SUM(F334:F359))</f>
        <v>55929.41</v>
      </c>
    </row>
    <row r="360" spans="1:7" s="20" customFormat="1" ht="18" customHeight="1" x14ac:dyDescent="0.2">
      <c r="A360" s="90"/>
      <c r="B360" s="73"/>
      <c r="C360" s="86"/>
      <c r="D360" s="86"/>
      <c r="E360" s="87"/>
      <c r="F360" s="87"/>
      <c r="G360" s="88"/>
    </row>
    <row r="361" spans="1:7" s="21" customFormat="1" ht="18" customHeight="1" x14ac:dyDescent="0.2">
      <c r="A361" s="95"/>
      <c r="B361" s="85" t="s">
        <v>440</v>
      </c>
      <c r="C361" s="116"/>
      <c r="D361" s="116"/>
      <c r="E361" s="116"/>
      <c r="F361" s="116"/>
      <c r="G361" s="116"/>
    </row>
    <row r="362" spans="1:7" s="20" customFormat="1" ht="27.75" x14ac:dyDescent="0.2">
      <c r="A362" s="44">
        <f>IF(C362=0,"",1+MAX(A$9:A361))</f>
        <v>262</v>
      </c>
      <c r="B362" s="107" t="s">
        <v>316</v>
      </c>
      <c r="C362" s="104">
        <v>1</v>
      </c>
      <c r="D362" s="105" t="s">
        <v>37</v>
      </c>
      <c r="E362" s="96">
        <v>2200</v>
      </c>
      <c r="F362" s="96">
        <f t="shared" ref="F362:F374" si="32">IF(E362="","",C362*(E362))</f>
        <v>2200</v>
      </c>
      <c r="G362" s="117"/>
    </row>
    <row r="363" spans="1:7" s="20" customFormat="1" ht="27.75" x14ac:dyDescent="0.2">
      <c r="A363" s="44">
        <f>IF(C363=0,"",1+MAX(A$9:A362))</f>
        <v>263</v>
      </c>
      <c r="B363" s="107" t="s">
        <v>317</v>
      </c>
      <c r="C363" s="104">
        <v>1</v>
      </c>
      <c r="D363" s="105" t="s">
        <v>37</v>
      </c>
      <c r="E363" s="96">
        <v>2500</v>
      </c>
      <c r="F363" s="96">
        <f t="shared" si="32"/>
        <v>2500</v>
      </c>
      <c r="G363" s="117"/>
    </row>
    <row r="364" spans="1:7" s="20" customFormat="1" ht="27.75" x14ac:dyDescent="0.2">
      <c r="A364" s="44">
        <f>IF(C364=0,"",1+MAX(A$9:A363))</f>
        <v>264</v>
      </c>
      <c r="B364" s="107" t="s">
        <v>318</v>
      </c>
      <c r="C364" s="104">
        <v>1</v>
      </c>
      <c r="D364" s="105" t="s">
        <v>37</v>
      </c>
      <c r="E364" s="96">
        <v>2800</v>
      </c>
      <c r="F364" s="96">
        <f t="shared" si="32"/>
        <v>2800</v>
      </c>
      <c r="G364" s="117"/>
    </row>
    <row r="365" spans="1:7" s="20" customFormat="1" ht="27.75" x14ac:dyDescent="0.2">
      <c r="A365" s="44">
        <f>IF(C365=0,"",1+MAX(A$9:A364))</f>
        <v>265</v>
      </c>
      <c r="B365" s="107" t="s">
        <v>319</v>
      </c>
      <c r="C365" s="104">
        <v>1</v>
      </c>
      <c r="D365" s="105" t="s">
        <v>37</v>
      </c>
      <c r="E365" s="96">
        <v>2400</v>
      </c>
      <c r="F365" s="96">
        <f t="shared" si="32"/>
        <v>2400</v>
      </c>
      <c r="G365" s="117"/>
    </row>
    <row r="366" spans="1:7" s="20" customFormat="1" ht="27.75" x14ac:dyDescent="0.2">
      <c r="A366" s="44">
        <f>IF(C366=0,"",1+MAX(A$9:A365))</f>
        <v>266</v>
      </c>
      <c r="B366" s="107" t="s">
        <v>320</v>
      </c>
      <c r="C366" s="104">
        <v>1</v>
      </c>
      <c r="D366" s="105" t="s">
        <v>37</v>
      </c>
      <c r="E366" s="96">
        <v>2800</v>
      </c>
      <c r="F366" s="96">
        <f t="shared" si="32"/>
        <v>2800</v>
      </c>
      <c r="G366" s="117"/>
    </row>
    <row r="367" spans="1:7" s="20" customFormat="1" ht="27.75" x14ac:dyDescent="0.2">
      <c r="A367" s="44">
        <f>IF(C367=0,"",1+MAX(A$9:A366))</f>
        <v>267</v>
      </c>
      <c r="B367" s="107" t="s">
        <v>321</v>
      </c>
      <c r="C367" s="104">
        <v>1</v>
      </c>
      <c r="D367" s="105" t="s">
        <v>37</v>
      </c>
      <c r="E367" s="96">
        <v>2000</v>
      </c>
      <c r="F367" s="96">
        <f t="shared" si="32"/>
        <v>2000</v>
      </c>
      <c r="G367" s="117"/>
    </row>
    <row r="368" spans="1:7" s="20" customFormat="1" ht="27.75" x14ac:dyDescent="0.2">
      <c r="A368" s="44">
        <f>IF(C368=0,"",1+MAX(A$9:A367))</f>
        <v>268</v>
      </c>
      <c r="B368" s="107" t="s">
        <v>322</v>
      </c>
      <c r="C368" s="104">
        <v>1</v>
      </c>
      <c r="D368" s="105" t="s">
        <v>37</v>
      </c>
      <c r="E368" s="96">
        <v>1500</v>
      </c>
      <c r="F368" s="96">
        <f t="shared" si="32"/>
        <v>1500</v>
      </c>
      <c r="G368" s="117"/>
    </row>
    <row r="369" spans="1:7" s="20" customFormat="1" ht="27.75" x14ac:dyDescent="0.2">
      <c r="A369" s="44">
        <f>IF(C369=0,"",1+MAX(A$9:A368))</f>
        <v>269</v>
      </c>
      <c r="B369" s="107" t="s">
        <v>323</v>
      </c>
      <c r="C369" s="104">
        <v>1</v>
      </c>
      <c r="D369" s="105" t="s">
        <v>37</v>
      </c>
      <c r="E369" s="96">
        <v>1500</v>
      </c>
      <c r="F369" s="96">
        <f t="shared" si="32"/>
        <v>1500</v>
      </c>
      <c r="G369" s="117"/>
    </row>
    <row r="370" spans="1:7" s="20" customFormat="1" ht="27.75" x14ac:dyDescent="0.2">
      <c r="A370" s="44">
        <f>IF(C370=0,"",1+MAX(A$9:A369))</f>
        <v>270</v>
      </c>
      <c r="B370" s="107" t="s">
        <v>324</v>
      </c>
      <c r="C370" s="104">
        <v>1</v>
      </c>
      <c r="D370" s="105" t="s">
        <v>37</v>
      </c>
      <c r="E370" s="96">
        <v>1200</v>
      </c>
      <c r="F370" s="96">
        <f t="shared" si="32"/>
        <v>1200</v>
      </c>
      <c r="G370" s="117"/>
    </row>
    <row r="371" spans="1:7" s="20" customFormat="1" ht="27.75" x14ac:dyDescent="0.2">
      <c r="A371" s="44">
        <f>IF(C371=0,"",1+MAX(A$9:A370))</f>
        <v>271</v>
      </c>
      <c r="B371" s="107" t="s">
        <v>325</v>
      </c>
      <c r="C371" s="104">
        <v>1</v>
      </c>
      <c r="D371" s="105" t="s">
        <v>37</v>
      </c>
      <c r="E371" s="96">
        <v>3000</v>
      </c>
      <c r="F371" s="96">
        <f t="shared" si="32"/>
        <v>3000</v>
      </c>
      <c r="G371" s="117"/>
    </row>
    <row r="372" spans="1:7" s="20" customFormat="1" ht="27.75" x14ac:dyDescent="0.2">
      <c r="A372" s="44">
        <f>IF(C372=0,"",1+MAX(A$9:A371))</f>
        <v>272</v>
      </c>
      <c r="B372" s="107" t="s">
        <v>326</v>
      </c>
      <c r="C372" s="104">
        <v>1</v>
      </c>
      <c r="D372" s="105" t="s">
        <v>37</v>
      </c>
      <c r="E372" s="96">
        <v>1500</v>
      </c>
      <c r="F372" s="96">
        <f t="shared" si="32"/>
        <v>1500</v>
      </c>
      <c r="G372" s="117"/>
    </row>
    <row r="373" spans="1:7" s="20" customFormat="1" ht="27.75" x14ac:dyDescent="0.2">
      <c r="A373" s="44">
        <f>IF(C373=0,"",1+MAX(A$9:A372))</f>
        <v>273</v>
      </c>
      <c r="B373" s="107" t="s">
        <v>327</v>
      </c>
      <c r="C373" s="104">
        <v>1</v>
      </c>
      <c r="D373" s="105" t="s">
        <v>37</v>
      </c>
      <c r="E373" s="96">
        <v>1500</v>
      </c>
      <c r="F373" s="96">
        <f t="shared" si="32"/>
        <v>1500</v>
      </c>
      <c r="G373" s="117"/>
    </row>
    <row r="374" spans="1:7" s="20" customFormat="1" ht="27.75" x14ac:dyDescent="0.2">
      <c r="A374" s="44">
        <f>IF(C374=0,"",1+MAX(A$9:A373))</f>
        <v>274</v>
      </c>
      <c r="B374" s="107" t="s">
        <v>328</v>
      </c>
      <c r="C374" s="104">
        <v>1</v>
      </c>
      <c r="D374" s="105" t="s">
        <v>37</v>
      </c>
      <c r="E374" s="96">
        <v>1200</v>
      </c>
      <c r="F374" s="96">
        <f t="shared" si="32"/>
        <v>1200</v>
      </c>
      <c r="G374" s="117"/>
    </row>
    <row r="375" spans="1:7" s="20" customFormat="1" ht="18" customHeight="1" x14ac:dyDescent="0.2">
      <c r="A375" s="68" t="str">
        <f>IF(C375=0,"",1+MAX(A$8:A374))</f>
        <v/>
      </c>
      <c r="B375" s="10" t="s">
        <v>441</v>
      </c>
      <c r="C375" s="6"/>
      <c r="D375" s="6"/>
      <c r="E375" s="96" t="str">
        <f t="shared" ref="E375" si="33">IF(C375=0,"",0)</f>
        <v/>
      </c>
      <c r="F375" s="96" t="str">
        <f>IF(E375="","",C375*E375)</f>
        <v/>
      </c>
      <c r="G375" s="49">
        <f>(SUM(F362:F375))</f>
        <v>26100</v>
      </c>
    </row>
    <row r="376" spans="1:7" s="20" customFormat="1" ht="18" customHeight="1" x14ac:dyDescent="0.2">
      <c r="A376" s="72"/>
      <c r="B376" s="73"/>
      <c r="C376" s="86"/>
      <c r="D376" s="86"/>
      <c r="E376" s="87"/>
      <c r="F376" s="87"/>
      <c r="G376" s="76"/>
    </row>
    <row r="377" spans="1:7" s="20" customFormat="1" ht="18" customHeight="1" x14ac:dyDescent="0.2">
      <c r="A377" s="97"/>
      <c r="B377" s="85" t="s">
        <v>48</v>
      </c>
      <c r="C377" s="116"/>
      <c r="D377" s="116"/>
      <c r="E377" s="116"/>
      <c r="F377" s="116"/>
      <c r="G377" s="120"/>
    </row>
    <row r="378" spans="1:7" s="20" customFormat="1" ht="18" customHeight="1" x14ac:dyDescent="0.2">
      <c r="A378" s="44" t="str">
        <f>IF(C378=0,"",1+MAX(A$9:A377))</f>
        <v/>
      </c>
      <c r="B378" s="78" t="s">
        <v>330</v>
      </c>
      <c r="C378" s="104"/>
      <c r="D378" s="105"/>
      <c r="E378" s="96"/>
      <c r="F378" s="96" t="str">
        <f t="shared" ref="F378:F444" si="34">IF(E378="","",C378*(E378))</f>
        <v/>
      </c>
      <c r="G378" s="124"/>
    </row>
    <row r="379" spans="1:7" s="20" customFormat="1" ht="18" customHeight="1" x14ac:dyDescent="0.2">
      <c r="A379" s="44" t="str">
        <f>IF(C379=0,"",1+MAX(A$9:A378))</f>
        <v/>
      </c>
      <c r="B379" s="77" t="s">
        <v>57</v>
      </c>
      <c r="C379" s="104"/>
      <c r="D379" s="105"/>
      <c r="E379" s="96"/>
      <c r="F379" s="96" t="str">
        <f t="shared" si="34"/>
        <v/>
      </c>
      <c r="G379" s="125"/>
    </row>
    <row r="380" spans="1:7" s="20" customFormat="1" ht="18" customHeight="1" x14ac:dyDescent="0.2">
      <c r="A380" s="44" t="str">
        <f>IF(C380=0,"",1+MAX(A$9:A379))</f>
        <v/>
      </c>
      <c r="B380" s="94" t="s">
        <v>331</v>
      </c>
      <c r="C380" s="104"/>
      <c r="D380" s="105"/>
      <c r="E380" s="96" t="str">
        <f t="shared" ref="E380" si="35">IF(C380=0,"",0)</f>
        <v/>
      </c>
      <c r="F380" s="96" t="str">
        <f t="shared" si="34"/>
        <v/>
      </c>
      <c r="G380" s="125"/>
    </row>
    <row r="381" spans="1:7" s="20" customFormat="1" ht="18" customHeight="1" x14ac:dyDescent="0.2">
      <c r="A381" s="44">
        <f>IF(C381=0,"",1+MAX(A$9:A380))</f>
        <v>275</v>
      </c>
      <c r="B381" s="106" t="s">
        <v>332</v>
      </c>
      <c r="C381" s="104">
        <v>115.94</v>
      </c>
      <c r="D381" s="105" t="s">
        <v>36</v>
      </c>
      <c r="E381" s="96">
        <v>12</v>
      </c>
      <c r="F381" s="96">
        <f t="shared" si="34"/>
        <v>1391.28</v>
      </c>
      <c r="G381" s="125"/>
    </row>
    <row r="382" spans="1:7" s="20" customFormat="1" ht="18" customHeight="1" x14ac:dyDescent="0.2">
      <c r="A382" s="44">
        <f>IF(C382=0,"",1+MAX(A$9:A381))</f>
        <v>276</v>
      </c>
      <c r="B382" s="106" t="s">
        <v>333</v>
      </c>
      <c r="C382" s="104">
        <v>34</v>
      </c>
      <c r="D382" s="105" t="s">
        <v>36</v>
      </c>
      <c r="E382" s="96">
        <v>12</v>
      </c>
      <c r="F382" s="96">
        <f t="shared" si="34"/>
        <v>408</v>
      </c>
      <c r="G382" s="125"/>
    </row>
    <row r="383" spans="1:7" s="20" customFormat="1" ht="18" customHeight="1" x14ac:dyDescent="0.2">
      <c r="A383" s="44">
        <f>IF(C383=0,"",1+MAX(A$9:A382))</f>
        <v>277</v>
      </c>
      <c r="B383" s="106" t="s">
        <v>334</v>
      </c>
      <c r="C383" s="104">
        <v>24.99</v>
      </c>
      <c r="D383" s="105" t="s">
        <v>36</v>
      </c>
      <c r="E383" s="96">
        <v>13</v>
      </c>
      <c r="F383" s="96">
        <f t="shared" si="34"/>
        <v>324.87</v>
      </c>
      <c r="G383" s="125"/>
    </row>
    <row r="384" spans="1:7" s="20" customFormat="1" ht="18" customHeight="1" x14ac:dyDescent="0.2">
      <c r="A384" s="44">
        <f>IF(C384=0,"",1+MAX(A$9:A383))</f>
        <v>278</v>
      </c>
      <c r="B384" s="106" t="s">
        <v>335</v>
      </c>
      <c r="C384" s="104">
        <v>85</v>
      </c>
      <c r="D384" s="105" t="s">
        <v>36</v>
      </c>
      <c r="E384" s="96">
        <v>12</v>
      </c>
      <c r="F384" s="96">
        <f t="shared" si="34"/>
        <v>1020</v>
      </c>
      <c r="G384" s="125"/>
    </row>
    <row r="385" spans="1:7" s="20" customFormat="1" ht="18" customHeight="1" x14ac:dyDescent="0.2">
      <c r="A385" s="44">
        <f>IF(C385=0,"",1+MAX(A$9:A384))</f>
        <v>279</v>
      </c>
      <c r="B385" s="106" t="s">
        <v>336</v>
      </c>
      <c r="C385" s="104">
        <v>4.57</v>
      </c>
      <c r="D385" s="105" t="s">
        <v>36</v>
      </c>
      <c r="E385" s="96">
        <v>12</v>
      </c>
      <c r="F385" s="96">
        <f t="shared" si="34"/>
        <v>54.84</v>
      </c>
      <c r="G385" s="125"/>
    </row>
    <row r="386" spans="1:7" s="20" customFormat="1" ht="18" customHeight="1" x14ac:dyDescent="0.2">
      <c r="A386" s="44">
        <f>IF(C386=0,"",1+MAX(A$9:A385))</f>
        <v>280</v>
      </c>
      <c r="B386" s="106" t="s">
        <v>337</v>
      </c>
      <c r="C386" s="104">
        <v>27</v>
      </c>
      <c r="D386" s="105" t="s">
        <v>36</v>
      </c>
      <c r="E386" s="96">
        <v>12</v>
      </c>
      <c r="F386" s="96">
        <f t="shared" si="34"/>
        <v>324</v>
      </c>
      <c r="G386" s="125"/>
    </row>
    <row r="387" spans="1:7" s="20" customFormat="1" ht="18" customHeight="1" x14ac:dyDescent="0.2">
      <c r="A387" s="44">
        <f>IF(C387=0,"",1+MAX(A$9:A386))</f>
        <v>281</v>
      </c>
      <c r="B387" s="106" t="s">
        <v>338</v>
      </c>
      <c r="C387" s="104">
        <v>118.79</v>
      </c>
      <c r="D387" s="105" t="s">
        <v>36</v>
      </c>
      <c r="E387" s="96">
        <v>12</v>
      </c>
      <c r="F387" s="96">
        <f t="shared" si="34"/>
        <v>1425.48</v>
      </c>
      <c r="G387" s="125"/>
    </row>
    <row r="388" spans="1:7" s="20" customFormat="1" ht="18" customHeight="1" x14ac:dyDescent="0.2">
      <c r="A388" s="44">
        <f>IF(C388=0,"",1+MAX(A$9:A387))</f>
        <v>282</v>
      </c>
      <c r="B388" s="106" t="s">
        <v>339</v>
      </c>
      <c r="C388" s="104">
        <v>10</v>
      </c>
      <c r="D388" s="105" t="s">
        <v>36</v>
      </c>
      <c r="E388" s="96">
        <v>12</v>
      </c>
      <c r="F388" s="96">
        <f t="shared" si="34"/>
        <v>120</v>
      </c>
      <c r="G388" s="125"/>
    </row>
    <row r="389" spans="1:7" s="20" customFormat="1" ht="18" customHeight="1" x14ac:dyDescent="0.2">
      <c r="A389" s="44">
        <f>IF(C389=0,"",1+MAX(A$9:A388))</f>
        <v>283</v>
      </c>
      <c r="B389" s="106" t="s">
        <v>340</v>
      </c>
      <c r="C389" s="104">
        <v>3</v>
      </c>
      <c r="D389" s="105" t="s">
        <v>37</v>
      </c>
      <c r="E389" s="96">
        <v>150</v>
      </c>
      <c r="F389" s="96">
        <f t="shared" si="34"/>
        <v>450</v>
      </c>
      <c r="G389" s="125"/>
    </row>
    <row r="390" spans="1:7" s="20" customFormat="1" ht="18" customHeight="1" x14ac:dyDescent="0.2">
      <c r="A390" s="44">
        <f>IF(C390=0,"",1+MAX(A$9:A389))</f>
        <v>284</v>
      </c>
      <c r="B390" s="106" t="s">
        <v>341</v>
      </c>
      <c r="C390" s="104">
        <v>4</v>
      </c>
      <c r="D390" s="105" t="s">
        <v>37</v>
      </c>
      <c r="E390" s="96">
        <v>250</v>
      </c>
      <c r="F390" s="96">
        <f t="shared" si="34"/>
        <v>1000</v>
      </c>
      <c r="G390" s="125"/>
    </row>
    <row r="391" spans="1:7" s="20" customFormat="1" ht="18" customHeight="1" x14ac:dyDescent="0.2">
      <c r="A391" s="44" t="str">
        <f>IF(C391=0,"",1+MAX(A$9:A390))</f>
        <v/>
      </c>
      <c r="B391" s="77" t="s">
        <v>39</v>
      </c>
      <c r="C391" s="104"/>
      <c r="D391" s="105"/>
      <c r="E391" s="96" t="str">
        <f t="shared" ref="E381:E443" si="36">IF(C391=0,"",0)</f>
        <v/>
      </c>
      <c r="F391" s="96" t="str">
        <f t="shared" si="34"/>
        <v/>
      </c>
      <c r="G391" s="125"/>
    </row>
    <row r="392" spans="1:7" s="20" customFormat="1" ht="18" customHeight="1" x14ac:dyDescent="0.2">
      <c r="A392" s="44" t="str">
        <f>IF(C392=0,"",1+MAX(A$9:A391))</f>
        <v/>
      </c>
      <c r="B392" s="94" t="s">
        <v>331</v>
      </c>
      <c r="C392" s="104"/>
      <c r="D392" s="105"/>
      <c r="E392" s="96" t="str">
        <f t="shared" si="36"/>
        <v/>
      </c>
      <c r="F392" s="96" t="str">
        <f t="shared" si="34"/>
        <v/>
      </c>
      <c r="G392" s="125"/>
    </row>
    <row r="393" spans="1:7" s="20" customFormat="1" ht="18" customHeight="1" x14ac:dyDescent="0.2">
      <c r="A393" s="44">
        <f>IF(C393=0,"",1+MAX(A$9:A392))</f>
        <v>285</v>
      </c>
      <c r="B393" s="106" t="s">
        <v>332</v>
      </c>
      <c r="C393" s="104">
        <v>116.83</v>
      </c>
      <c r="D393" s="105" t="s">
        <v>36</v>
      </c>
      <c r="E393" s="96">
        <v>12</v>
      </c>
      <c r="F393" s="96">
        <f t="shared" si="34"/>
        <v>1401.96</v>
      </c>
      <c r="G393" s="125"/>
    </row>
    <row r="394" spans="1:7" s="20" customFormat="1" ht="18" customHeight="1" x14ac:dyDescent="0.2">
      <c r="A394" s="44">
        <f>IF(C394=0,"",1+MAX(A$9:A393))</f>
        <v>286</v>
      </c>
      <c r="B394" s="106" t="s">
        <v>333</v>
      </c>
      <c r="C394" s="104">
        <v>73.12</v>
      </c>
      <c r="D394" s="105" t="s">
        <v>36</v>
      </c>
      <c r="E394" s="96">
        <v>12</v>
      </c>
      <c r="F394" s="96">
        <f t="shared" si="34"/>
        <v>877.44</v>
      </c>
      <c r="G394" s="125"/>
    </row>
    <row r="395" spans="1:7" s="20" customFormat="1" ht="18" customHeight="1" x14ac:dyDescent="0.2">
      <c r="A395" s="44">
        <f>IF(C395=0,"",1+MAX(A$9:A394))</f>
        <v>287</v>
      </c>
      <c r="B395" s="106" t="s">
        <v>342</v>
      </c>
      <c r="C395" s="104">
        <v>13.14</v>
      </c>
      <c r="D395" s="105" t="s">
        <v>36</v>
      </c>
      <c r="E395" s="96">
        <v>13</v>
      </c>
      <c r="F395" s="96">
        <f t="shared" si="34"/>
        <v>170.82</v>
      </c>
      <c r="G395" s="125"/>
    </row>
    <row r="396" spans="1:7" s="20" customFormat="1" ht="18" customHeight="1" x14ac:dyDescent="0.2">
      <c r="A396" s="44">
        <f>IF(C396=0,"",1+MAX(A$9:A395))</f>
        <v>288</v>
      </c>
      <c r="B396" s="106" t="s">
        <v>335</v>
      </c>
      <c r="C396" s="104">
        <v>84</v>
      </c>
      <c r="D396" s="105" t="s">
        <v>36</v>
      </c>
      <c r="E396" s="96">
        <v>12</v>
      </c>
      <c r="F396" s="96">
        <f t="shared" si="34"/>
        <v>1008</v>
      </c>
      <c r="G396" s="125"/>
    </row>
    <row r="397" spans="1:7" s="20" customFormat="1" ht="18" customHeight="1" x14ac:dyDescent="0.2">
      <c r="A397" s="44">
        <f>IF(C397=0,"",1+MAX(A$9:A396))</f>
        <v>289</v>
      </c>
      <c r="B397" s="106" t="s">
        <v>337</v>
      </c>
      <c r="C397" s="104">
        <v>58.93</v>
      </c>
      <c r="D397" s="105" t="s">
        <v>36</v>
      </c>
      <c r="E397" s="96">
        <v>12</v>
      </c>
      <c r="F397" s="96">
        <f t="shared" si="34"/>
        <v>707.16</v>
      </c>
      <c r="G397" s="125"/>
    </row>
    <row r="398" spans="1:7" s="20" customFormat="1" ht="18" customHeight="1" x14ac:dyDescent="0.2">
      <c r="A398" s="44">
        <f>IF(C398=0,"",1+MAX(A$9:A397))</f>
        <v>290</v>
      </c>
      <c r="B398" s="106" t="s">
        <v>343</v>
      </c>
      <c r="C398" s="104">
        <v>13.58</v>
      </c>
      <c r="D398" s="105" t="s">
        <v>36</v>
      </c>
      <c r="E398" s="96">
        <v>13</v>
      </c>
      <c r="F398" s="96">
        <f t="shared" si="34"/>
        <v>176.54</v>
      </c>
      <c r="G398" s="125"/>
    </row>
    <row r="399" spans="1:7" s="20" customFormat="1" ht="18" customHeight="1" x14ac:dyDescent="0.2">
      <c r="A399" s="44">
        <f>IF(C399=0,"",1+MAX(A$9:A398))</f>
        <v>291</v>
      </c>
      <c r="B399" s="106" t="s">
        <v>344</v>
      </c>
      <c r="C399" s="104">
        <v>13.38</v>
      </c>
      <c r="D399" s="105" t="s">
        <v>36</v>
      </c>
      <c r="E399" s="96">
        <v>13</v>
      </c>
      <c r="F399" s="96">
        <f t="shared" si="34"/>
        <v>173.94</v>
      </c>
      <c r="G399" s="125"/>
    </row>
    <row r="400" spans="1:7" s="20" customFormat="1" ht="18" customHeight="1" x14ac:dyDescent="0.2">
      <c r="A400" s="44">
        <f>IF(C400=0,"",1+MAX(A$9:A399))</f>
        <v>292</v>
      </c>
      <c r="B400" s="106" t="s">
        <v>338</v>
      </c>
      <c r="C400" s="104">
        <v>24.45</v>
      </c>
      <c r="D400" s="105" t="s">
        <v>36</v>
      </c>
      <c r="E400" s="96">
        <v>12</v>
      </c>
      <c r="F400" s="96">
        <f t="shared" si="34"/>
        <v>293.39999999999998</v>
      </c>
      <c r="G400" s="125"/>
    </row>
    <row r="401" spans="1:7" s="20" customFormat="1" ht="18" customHeight="1" x14ac:dyDescent="0.2">
      <c r="A401" s="44" t="str">
        <f>IF(C401=0,"",1+MAX(A$9:A400))</f>
        <v/>
      </c>
      <c r="B401" s="78" t="s">
        <v>345</v>
      </c>
      <c r="C401" s="104"/>
      <c r="D401" s="105"/>
      <c r="E401" s="96" t="str">
        <f t="shared" si="36"/>
        <v/>
      </c>
      <c r="F401" s="96" t="str">
        <f t="shared" si="34"/>
        <v/>
      </c>
      <c r="G401" s="125"/>
    </row>
    <row r="402" spans="1:7" s="20" customFormat="1" ht="18" customHeight="1" x14ac:dyDescent="0.2">
      <c r="A402" s="44" t="str">
        <f>IF(C402=0,"",1+MAX(A$9:A401))</f>
        <v/>
      </c>
      <c r="B402" s="77" t="s">
        <v>57</v>
      </c>
      <c r="C402" s="104"/>
      <c r="D402" s="105"/>
      <c r="E402" s="96" t="str">
        <f t="shared" si="36"/>
        <v/>
      </c>
      <c r="F402" s="96" t="str">
        <f t="shared" si="34"/>
        <v/>
      </c>
      <c r="G402" s="125"/>
    </row>
    <row r="403" spans="1:7" s="20" customFormat="1" ht="18" customHeight="1" x14ac:dyDescent="0.2">
      <c r="A403" s="44">
        <f>IF(C403=0,"",1+MAX(A$9:A402))</f>
        <v>293</v>
      </c>
      <c r="B403" s="106" t="s">
        <v>346</v>
      </c>
      <c r="C403" s="104">
        <v>28</v>
      </c>
      <c r="D403" s="105" t="s">
        <v>36</v>
      </c>
      <c r="E403" s="96">
        <v>14</v>
      </c>
      <c r="F403" s="96">
        <f t="shared" si="34"/>
        <v>392</v>
      </c>
      <c r="G403" s="125"/>
    </row>
    <row r="404" spans="1:7" s="20" customFormat="1" ht="18" customHeight="1" x14ac:dyDescent="0.2">
      <c r="A404" s="44">
        <f>IF(C404=0,"",1+MAX(A$9:A403))</f>
        <v>294</v>
      </c>
      <c r="B404" s="106" t="s">
        <v>347</v>
      </c>
      <c r="C404" s="104">
        <v>34</v>
      </c>
      <c r="D404" s="105" t="s">
        <v>36</v>
      </c>
      <c r="E404" s="96">
        <v>15</v>
      </c>
      <c r="F404" s="96">
        <f t="shared" si="34"/>
        <v>510</v>
      </c>
      <c r="G404" s="125"/>
    </row>
    <row r="405" spans="1:7" s="20" customFormat="1" ht="18" customHeight="1" x14ac:dyDescent="0.2">
      <c r="A405" s="44">
        <f>IF(C405=0,"",1+MAX(A$9:A404))</f>
        <v>295</v>
      </c>
      <c r="B405" s="106" t="s">
        <v>348</v>
      </c>
      <c r="C405" s="104">
        <v>20</v>
      </c>
      <c r="D405" s="105" t="s">
        <v>36</v>
      </c>
      <c r="E405" s="96">
        <v>13</v>
      </c>
      <c r="F405" s="96">
        <f t="shared" si="34"/>
        <v>260</v>
      </c>
      <c r="G405" s="125"/>
    </row>
    <row r="406" spans="1:7" s="20" customFormat="1" ht="18" customHeight="1" x14ac:dyDescent="0.2">
      <c r="A406" s="44">
        <f>IF(C406=0,"",1+MAX(A$9:A405))</f>
        <v>296</v>
      </c>
      <c r="B406" s="106" t="s">
        <v>86</v>
      </c>
      <c r="C406" s="104">
        <v>2</v>
      </c>
      <c r="D406" s="105" t="s">
        <v>37</v>
      </c>
      <c r="E406" s="96">
        <v>250</v>
      </c>
      <c r="F406" s="96">
        <f t="shared" si="34"/>
        <v>500</v>
      </c>
      <c r="G406" s="125"/>
    </row>
    <row r="407" spans="1:7" s="20" customFormat="1" ht="18" customHeight="1" x14ac:dyDescent="0.2">
      <c r="A407" s="44">
        <f>IF(C407=0,"",1+MAX(A$9:A406))</f>
        <v>297</v>
      </c>
      <c r="B407" s="106" t="s">
        <v>349</v>
      </c>
      <c r="C407" s="104">
        <v>3</v>
      </c>
      <c r="D407" s="105" t="s">
        <v>37</v>
      </c>
      <c r="E407" s="96">
        <v>250</v>
      </c>
      <c r="F407" s="96">
        <f t="shared" si="34"/>
        <v>750</v>
      </c>
      <c r="G407" s="125"/>
    </row>
    <row r="408" spans="1:7" s="20" customFormat="1" ht="18" customHeight="1" x14ac:dyDescent="0.2">
      <c r="A408" s="44" t="str">
        <f>IF(C408=0,"",1+MAX(A$9:A407))</f>
        <v/>
      </c>
      <c r="B408" s="77" t="s">
        <v>39</v>
      </c>
      <c r="C408" s="104"/>
      <c r="D408" s="105"/>
      <c r="E408" s="96" t="str">
        <f t="shared" si="36"/>
        <v/>
      </c>
      <c r="F408" s="96" t="str">
        <f t="shared" si="34"/>
        <v/>
      </c>
      <c r="G408" s="125"/>
    </row>
    <row r="409" spans="1:7" s="20" customFormat="1" ht="18" customHeight="1" x14ac:dyDescent="0.2">
      <c r="A409" s="44">
        <f>IF(C409=0,"",1+MAX(A$9:A408))</f>
        <v>298</v>
      </c>
      <c r="B409" s="106" t="s">
        <v>346</v>
      </c>
      <c r="C409" s="104">
        <v>19.89</v>
      </c>
      <c r="D409" s="105" t="s">
        <v>36</v>
      </c>
      <c r="E409" s="96">
        <v>14</v>
      </c>
      <c r="F409" s="96">
        <f t="shared" si="34"/>
        <v>278.46000000000004</v>
      </c>
      <c r="G409" s="125"/>
    </row>
    <row r="410" spans="1:7" s="20" customFormat="1" ht="18" customHeight="1" x14ac:dyDescent="0.2">
      <c r="A410" s="44">
        <f>IF(C410=0,"",1+MAX(A$9:A409))</f>
        <v>299</v>
      </c>
      <c r="B410" s="106" t="s">
        <v>347</v>
      </c>
      <c r="C410" s="104">
        <v>71.45</v>
      </c>
      <c r="D410" s="105" t="s">
        <v>36</v>
      </c>
      <c r="E410" s="96">
        <v>15</v>
      </c>
      <c r="F410" s="96">
        <f t="shared" si="34"/>
        <v>1071.75</v>
      </c>
      <c r="G410" s="125"/>
    </row>
    <row r="411" spans="1:7" s="20" customFormat="1" ht="18" customHeight="1" x14ac:dyDescent="0.2">
      <c r="A411" s="44">
        <f>IF(C411=0,"",1+MAX(A$9:A410))</f>
        <v>300</v>
      </c>
      <c r="B411" s="106" t="s">
        <v>348</v>
      </c>
      <c r="C411" s="104">
        <v>40</v>
      </c>
      <c r="D411" s="105" t="s">
        <v>36</v>
      </c>
      <c r="E411" s="96">
        <v>13</v>
      </c>
      <c r="F411" s="96">
        <f t="shared" si="34"/>
        <v>520</v>
      </c>
      <c r="G411" s="125"/>
    </row>
    <row r="412" spans="1:7" s="20" customFormat="1" x14ac:dyDescent="0.2">
      <c r="A412" s="44" t="str">
        <f>IF(C412=0,"",1+MAX(A$9:A411))</f>
        <v/>
      </c>
      <c r="B412" s="78" t="s">
        <v>315</v>
      </c>
      <c r="C412" s="104"/>
      <c r="D412" s="105"/>
      <c r="E412" s="96" t="str">
        <f t="shared" si="36"/>
        <v/>
      </c>
      <c r="F412" s="96" t="str">
        <f t="shared" si="34"/>
        <v/>
      </c>
      <c r="G412" s="125"/>
    </row>
    <row r="413" spans="1:7" s="20" customFormat="1" x14ac:dyDescent="0.2">
      <c r="A413" s="44">
        <f>IF(C413=0,"",1+MAX(A$9:A412))</f>
        <v>301</v>
      </c>
      <c r="B413" s="106" t="s">
        <v>285</v>
      </c>
      <c r="C413" s="104">
        <v>1</v>
      </c>
      <c r="D413" s="105" t="s">
        <v>37</v>
      </c>
      <c r="E413" s="96">
        <v>650</v>
      </c>
      <c r="F413" s="96">
        <f t="shared" si="34"/>
        <v>650</v>
      </c>
      <c r="G413" s="125"/>
    </row>
    <row r="414" spans="1:7" s="20" customFormat="1" x14ac:dyDescent="0.2">
      <c r="A414" s="44">
        <f>IF(C414=0,"",1+MAX(A$9:A413))</f>
        <v>302</v>
      </c>
      <c r="B414" s="106" t="s">
        <v>286</v>
      </c>
      <c r="C414" s="104">
        <v>3</v>
      </c>
      <c r="D414" s="105" t="s">
        <v>37</v>
      </c>
      <c r="E414" s="96">
        <v>300</v>
      </c>
      <c r="F414" s="96">
        <f t="shared" si="34"/>
        <v>900</v>
      </c>
      <c r="G414" s="125"/>
    </row>
    <row r="415" spans="1:7" s="20" customFormat="1" ht="27.75" x14ac:dyDescent="0.2">
      <c r="A415" s="44">
        <f>IF(C415=0,"",1+MAX(A$9:A414))</f>
        <v>303</v>
      </c>
      <c r="B415" s="107" t="s">
        <v>287</v>
      </c>
      <c r="C415" s="104">
        <v>5</v>
      </c>
      <c r="D415" s="105" t="s">
        <v>37</v>
      </c>
      <c r="E415" s="96">
        <v>300</v>
      </c>
      <c r="F415" s="96">
        <f t="shared" si="34"/>
        <v>1500</v>
      </c>
      <c r="G415" s="125"/>
    </row>
    <row r="416" spans="1:7" s="20" customFormat="1" ht="27.75" x14ac:dyDescent="0.2">
      <c r="A416" s="44">
        <f>IF(C416=0,"",1+MAX(A$9:A415))</f>
        <v>304</v>
      </c>
      <c r="B416" s="107" t="s">
        <v>288</v>
      </c>
      <c r="C416" s="104">
        <v>1</v>
      </c>
      <c r="D416" s="105" t="s">
        <v>37</v>
      </c>
      <c r="E416" s="96">
        <v>350</v>
      </c>
      <c r="F416" s="96">
        <f t="shared" si="34"/>
        <v>350</v>
      </c>
      <c r="G416" s="125"/>
    </row>
    <row r="417" spans="1:7" s="20" customFormat="1" ht="27.75" x14ac:dyDescent="0.2">
      <c r="A417" s="44">
        <f>IF(C417=0,"",1+MAX(A$9:A416))</f>
        <v>305</v>
      </c>
      <c r="B417" s="107" t="s">
        <v>289</v>
      </c>
      <c r="C417" s="104">
        <v>1</v>
      </c>
      <c r="D417" s="105" t="s">
        <v>37</v>
      </c>
      <c r="E417" s="96">
        <v>350</v>
      </c>
      <c r="F417" s="96">
        <f t="shared" si="34"/>
        <v>350</v>
      </c>
      <c r="G417" s="125"/>
    </row>
    <row r="418" spans="1:7" s="20" customFormat="1" ht="27.75" x14ac:dyDescent="0.2">
      <c r="A418" s="44">
        <f>IF(C418=0,"",1+MAX(A$9:A417))</f>
        <v>306</v>
      </c>
      <c r="B418" s="107" t="s">
        <v>290</v>
      </c>
      <c r="C418" s="104">
        <v>7</v>
      </c>
      <c r="D418" s="105" t="s">
        <v>37</v>
      </c>
      <c r="E418" s="96">
        <v>350</v>
      </c>
      <c r="F418" s="96">
        <f t="shared" si="34"/>
        <v>2450</v>
      </c>
      <c r="G418" s="125"/>
    </row>
    <row r="419" spans="1:7" s="20" customFormat="1" ht="27.75" x14ac:dyDescent="0.2">
      <c r="A419" s="44">
        <f>IF(C419=0,"",1+MAX(A$9:A418))</f>
        <v>307</v>
      </c>
      <c r="B419" s="107" t="s">
        <v>291</v>
      </c>
      <c r="C419" s="104">
        <v>1</v>
      </c>
      <c r="D419" s="105" t="s">
        <v>37</v>
      </c>
      <c r="E419" s="96">
        <v>350</v>
      </c>
      <c r="F419" s="96">
        <f t="shared" si="34"/>
        <v>350</v>
      </c>
      <c r="G419" s="125"/>
    </row>
    <row r="420" spans="1:7" s="20" customFormat="1" ht="27.75" x14ac:dyDescent="0.2">
      <c r="A420" s="44">
        <f>IF(C420=0,"",1+MAX(A$9:A419))</f>
        <v>308</v>
      </c>
      <c r="B420" s="107" t="s">
        <v>292</v>
      </c>
      <c r="C420" s="104">
        <v>3</v>
      </c>
      <c r="D420" s="105" t="s">
        <v>37</v>
      </c>
      <c r="E420" s="96">
        <v>600</v>
      </c>
      <c r="F420" s="96">
        <f t="shared" si="34"/>
        <v>1800</v>
      </c>
      <c r="G420" s="125"/>
    </row>
    <row r="421" spans="1:7" s="20" customFormat="1" ht="27.75" x14ac:dyDescent="0.2">
      <c r="A421" s="44">
        <f>IF(C421=0,"",1+MAX(A$9:A420))</f>
        <v>309</v>
      </c>
      <c r="B421" s="107" t="s">
        <v>292</v>
      </c>
      <c r="C421" s="104">
        <v>2</v>
      </c>
      <c r="D421" s="105" t="s">
        <v>37</v>
      </c>
      <c r="E421" s="96">
        <v>600</v>
      </c>
      <c r="F421" s="96">
        <f t="shared" si="34"/>
        <v>1200</v>
      </c>
      <c r="G421" s="125"/>
    </row>
    <row r="422" spans="1:7" s="20" customFormat="1" ht="27.75" x14ac:dyDescent="0.2">
      <c r="A422" s="44">
        <f>IF(C422=0,"",1+MAX(A$9:A421))</f>
        <v>310</v>
      </c>
      <c r="B422" s="107" t="s">
        <v>293</v>
      </c>
      <c r="C422" s="104">
        <v>1</v>
      </c>
      <c r="D422" s="105" t="s">
        <v>37</v>
      </c>
      <c r="E422" s="96">
        <v>120</v>
      </c>
      <c r="F422" s="96">
        <f t="shared" si="34"/>
        <v>120</v>
      </c>
      <c r="G422" s="125"/>
    </row>
    <row r="423" spans="1:7" s="20" customFormat="1" ht="27.75" x14ac:dyDescent="0.2">
      <c r="A423" s="44">
        <f>IF(C423=0,"",1+MAX(A$9:A422))</f>
        <v>311</v>
      </c>
      <c r="B423" s="107" t="s">
        <v>294</v>
      </c>
      <c r="C423" s="104">
        <v>1</v>
      </c>
      <c r="D423" s="105" t="s">
        <v>37</v>
      </c>
      <c r="E423" s="96">
        <v>150</v>
      </c>
      <c r="F423" s="96">
        <f t="shared" si="34"/>
        <v>150</v>
      </c>
      <c r="G423" s="125"/>
    </row>
    <row r="424" spans="1:7" s="20" customFormat="1" x14ac:dyDescent="0.2">
      <c r="A424" s="44">
        <f>IF(C424=0,"",1+MAX(A$9:A423))</f>
        <v>312</v>
      </c>
      <c r="B424" s="106" t="s">
        <v>295</v>
      </c>
      <c r="C424" s="104">
        <v>1</v>
      </c>
      <c r="D424" s="105" t="s">
        <v>37</v>
      </c>
      <c r="E424" s="96">
        <v>300</v>
      </c>
      <c r="F424" s="96">
        <f t="shared" si="34"/>
        <v>300</v>
      </c>
      <c r="G424" s="125"/>
    </row>
    <row r="425" spans="1:7" s="20" customFormat="1" ht="27.75" x14ac:dyDescent="0.2">
      <c r="A425" s="44">
        <f>IF(C425=0,"",1+MAX(A$9:A424))</f>
        <v>313</v>
      </c>
      <c r="B425" s="107" t="s">
        <v>296</v>
      </c>
      <c r="C425" s="104">
        <v>1</v>
      </c>
      <c r="D425" s="105" t="s">
        <v>37</v>
      </c>
      <c r="E425" s="96">
        <v>350</v>
      </c>
      <c r="F425" s="96">
        <f t="shared" si="34"/>
        <v>350</v>
      </c>
      <c r="G425" s="125"/>
    </row>
    <row r="426" spans="1:7" s="20" customFormat="1" ht="27.75" x14ac:dyDescent="0.2">
      <c r="A426" s="44">
        <f>IF(C426=0,"",1+MAX(A$9:A425))</f>
        <v>314</v>
      </c>
      <c r="B426" s="107" t="s">
        <v>297</v>
      </c>
      <c r="C426" s="104">
        <v>1</v>
      </c>
      <c r="D426" s="105" t="s">
        <v>37</v>
      </c>
      <c r="E426" s="96">
        <v>550</v>
      </c>
      <c r="F426" s="96">
        <f t="shared" si="34"/>
        <v>550</v>
      </c>
      <c r="G426" s="125"/>
    </row>
    <row r="427" spans="1:7" s="20" customFormat="1" ht="27.75" x14ac:dyDescent="0.2">
      <c r="A427" s="44">
        <f>IF(C427=0,"",1+MAX(A$9:A426))</f>
        <v>315</v>
      </c>
      <c r="B427" s="107" t="s">
        <v>298</v>
      </c>
      <c r="C427" s="104">
        <v>4</v>
      </c>
      <c r="D427" s="105" t="s">
        <v>37</v>
      </c>
      <c r="E427" s="96">
        <v>300</v>
      </c>
      <c r="F427" s="96">
        <f t="shared" si="34"/>
        <v>1200</v>
      </c>
      <c r="G427" s="125"/>
    </row>
    <row r="428" spans="1:7" s="20" customFormat="1" x14ac:dyDescent="0.2">
      <c r="A428" s="44">
        <f>IF(C428=0,"",1+MAX(A$9:A427))</f>
        <v>316</v>
      </c>
      <c r="B428" s="106" t="s">
        <v>299</v>
      </c>
      <c r="C428" s="104">
        <v>1</v>
      </c>
      <c r="D428" s="105" t="s">
        <v>37</v>
      </c>
      <c r="E428" s="96">
        <v>300</v>
      </c>
      <c r="F428" s="96">
        <f t="shared" si="34"/>
        <v>300</v>
      </c>
      <c r="G428" s="125"/>
    </row>
    <row r="429" spans="1:7" s="20" customFormat="1" ht="27.75" x14ac:dyDescent="0.2">
      <c r="A429" s="44">
        <f>IF(C429=0,"",1+MAX(A$9:A428))</f>
        <v>317</v>
      </c>
      <c r="B429" s="107" t="s">
        <v>300</v>
      </c>
      <c r="C429" s="104">
        <v>1</v>
      </c>
      <c r="D429" s="105" t="s">
        <v>37</v>
      </c>
      <c r="E429" s="96">
        <v>300</v>
      </c>
      <c r="F429" s="96">
        <f t="shared" si="34"/>
        <v>300</v>
      </c>
      <c r="G429" s="125"/>
    </row>
    <row r="430" spans="1:7" s="20" customFormat="1" ht="27.75" x14ac:dyDescent="0.2">
      <c r="A430" s="44">
        <f>IF(C430=0,"",1+MAX(A$9:A429))</f>
        <v>318</v>
      </c>
      <c r="B430" s="107" t="s">
        <v>301</v>
      </c>
      <c r="C430" s="104">
        <v>5</v>
      </c>
      <c r="D430" s="105" t="s">
        <v>37</v>
      </c>
      <c r="E430" s="96">
        <v>300</v>
      </c>
      <c r="F430" s="96">
        <f t="shared" si="34"/>
        <v>1500</v>
      </c>
      <c r="G430" s="125"/>
    </row>
    <row r="431" spans="1:7" s="20" customFormat="1" ht="27.75" x14ac:dyDescent="0.2">
      <c r="A431" s="44">
        <f>IF(C431=0,"",1+MAX(A$9:A430))</f>
        <v>319</v>
      </c>
      <c r="B431" s="107" t="s">
        <v>302</v>
      </c>
      <c r="C431" s="104">
        <v>5</v>
      </c>
      <c r="D431" s="105" t="s">
        <v>37</v>
      </c>
      <c r="E431" s="96">
        <v>300</v>
      </c>
      <c r="F431" s="96">
        <f t="shared" si="34"/>
        <v>1500</v>
      </c>
      <c r="G431" s="125"/>
    </row>
    <row r="432" spans="1:7" s="20" customFormat="1" ht="27.75" x14ac:dyDescent="0.2">
      <c r="A432" s="44">
        <f>IF(C432=0,"",1+MAX(A$9:A431))</f>
        <v>320</v>
      </c>
      <c r="B432" s="107" t="s">
        <v>303</v>
      </c>
      <c r="C432" s="104">
        <v>11</v>
      </c>
      <c r="D432" s="105" t="s">
        <v>37</v>
      </c>
      <c r="E432" s="96">
        <v>120</v>
      </c>
      <c r="F432" s="96">
        <f t="shared" si="34"/>
        <v>1320</v>
      </c>
      <c r="G432" s="125"/>
    </row>
    <row r="433" spans="1:7" s="20" customFormat="1" ht="27.75" x14ac:dyDescent="0.2">
      <c r="A433" s="44">
        <f>IF(C433=0,"",1+MAX(A$9:A432))</f>
        <v>321</v>
      </c>
      <c r="B433" s="107" t="s">
        <v>304</v>
      </c>
      <c r="C433" s="104">
        <v>2</v>
      </c>
      <c r="D433" s="105" t="s">
        <v>37</v>
      </c>
      <c r="E433" s="96">
        <v>750</v>
      </c>
      <c r="F433" s="96">
        <f t="shared" si="34"/>
        <v>1500</v>
      </c>
      <c r="G433" s="125"/>
    </row>
    <row r="434" spans="1:7" s="20" customFormat="1" ht="27.75" x14ac:dyDescent="0.2">
      <c r="A434" s="44">
        <f>IF(C434=0,"",1+MAX(A$9:A433))</f>
        <v>322</v>
      </c>
      <c r="B434" s="107" t="s">
        <v>305</v>
      </c>
      <c r="C434" s="104">
        <v>1</v>
      </c>
      <c r="D434" s="105" t="s">
        <v>37</v>
      </c>
      <c r="E434" s="96">
        <v>750</v>
      </c>
      <c r="F434" s="96">
        <f t="shared" si="34"/>
        <v>750</v>
      </c>
      <c r="G434" s="125"/>
    </row>
    <row r="435" spans="1:7" s="20" customFormat="1" ht="27.75" x14ac:dyDescent="0.2">
      <c r="A435" s="44">
        <f>IF(C435=0,"",1+MAX(A$9:A434))</f>
        <v>323</v>
      </c>
      <c r="B435" s="107" t="s">
        <v>306</v>
      </c>
      <c r="C435" s="104">
        <v>5</v>
      </c>
      <c r="D435" s="105" t="s">
        <v>37</v>
      </c>
      <c r="E435" s="96">
        <v>750</v>
      </c>
      <c r="F435" s="96">
        <f t="shared" si="34"/>
        <v>3750</v>
      </c>
      <c r="G435" s="125"/>
    </row>
    <row r="436" spans="1:7" s="20" customFormat="1" ht="27.75" x14ac:dyDescent="0.2">
      <c r="A436" s="44">
        <f>IF(C436=0,"",1+MAX(A$9:A435))</f>
        <v>324</v>
      </c>
      <c r="B436" s="107" t="s">
        <v>307</v>
      </c>
      <c r="C436" s="104">
        <v>1</v>
      </c>
      <c r="D436" s="105" t="s">
        <v>37</v>
      </c>
      <c r="E436" s="96">
        <v>350</v>
      </c>
      <c r="F436" s="96">
        <f t="shared" si="34"/>
        <v>350</v>
      </c>
      <c r="G436" s="125"/>
    </row>
    <row r="437" spans="1:7" s="20" customFormat="1" ht="27.75" x14ac:dyDescent="0.2">
      <c r="A437" s="44">
        <f>IF(C437=0,"",1+MAX(A$9:A436))</f>
        <v>325</v>
      </c>
      <c r="B437" s="107" t="s">
        <v>308</v>
      </c>
      <c r="C437" s="104">
        <v>6</v>
      </c>
      <c r="D437" s="105" t="s">
        <v>37</v>
      </c>
      <c r="E437" s="96">
        <v>120</v>
      </c>
      <c r="F437" s="96">
        <f t="shared" si="34"/>
        <v>720</v>
      </c>
      <c r="G437" s="125"/>
    </row>
    <row r="438" spans="1:7" s="20" customFormat="1" ht="27.75" x14ac:dyDescent="0.2">
      <c r="A438" s="44">
        <f>IF(C438=0,"",1+MAX(A$9:A437))</f>
        <v>326</v>
      </c>
      <c r="B438" s="107" t="s">
        <v>309</v>
      </c>
      <c r="C438" s="104">
        <v>6</v>
      </c>
      <c r="D438" s="105" t="s">
        <v>37</v>
      </c>
      <c r="E438" s="96">
        <v>850</v>
      </c>
      <c r="F438" s="96">
        <f t="shared" si="34"/>
        <v>5100</v>
      </c>
      <c r="G438" s="125"/>
    </row>
    <row r="439" spans="1:7" s="20" customFormat="1" ht="27.75" x14ac:dyDescent="0.2">
      <c r="A439" s="44">
        <f>IF(C439=0,"",1+MAX(A$9:A438))</f>
        <v>327</v>
      </c>
      <c r="B439" s="107" t="s">
        <v>310</v>
      </c>
      <c r="C439" s="104">
        <v>5</v>
      </c>
      <c r="D439" s="105" t="s">
        <v>37</v>
      </c>
      <c r="E439" s="96">
        <v>120</v>
      </c>
      <c r="F439" s="96">
        <f t="shared" si="34"/>
        <v>600</v>
      </c>
      <c r="G439" s="125"/>
    </row>
    <row r="440" spans="1:7" s="20" customFormat="1" ht="27.75" x14ac:dyDescent="0.2">
      <c r="A440" s="44">
        <f>IF(C440=0,"",1+MAX(A$9:A439))</f>
        <v>328</v>
      </c>
      <c r="B440" s="107" t="s">
        <v>311</v>
      </c>
      <c r="C440" s="104">
        <v>5</v>
      </c>
      <c r="D440" s="105" t="s">
        <v>37</v>
      </c>
      <c r="E440" s="96">
        <v>120</v>
      </c>
      <c r="F440" s="96">
        <f t="shared" si="34"/>
        <v>600</v>
      </c>
      <c r="G440" s="125"/>
    </row>
    <row r="441" spans="1:7" s="20" customFormat="1" ht="27.75" x14ac:dyDescent="0.2">
      <c r="A441" s="44">
        <f>IF(C441=0,"",1+MAX(A$9:A440))</f>
        <v>329</v>
      </c>
      <c r="B441" s="107" t="s">
        <v>312</v>
      </c>
      <c r="C441" s="104">
        <v>3</v>
      </c>
      <c r="D441" s="105" t="s">
        <v>37</v>
      </c>
      <c r="E441" s="96">
        <v>300</v>
      </c>
      <c r="F441" s="96">
        <f t="shared" si="34"/>
        <v>900</v>
      </c>
      <c r="G441" s="125"/>
    </row>
    <row r="442" spans="1:7" s="20" customFormat="1" ht="27.75" x14ac:dyDescent="0.2">
      <c r="A442" s="44">
        <f>IF(C442=0,"",1+MAX(A$9:A441))</f>
        <v>330</v>
      </c>
      <c r="B442" s="107" t="s">
        <v>313</v>
      </c>
      <c r="C442" s="104">
        <v>3</v>
      </c>
      <c r="D442" s="105" t="s">
        <v>37</v>
      </c>
      <c r="E442" s="96">
        <v>300</v>
      </c>
      <c r="F442" s="96">
        <f t="shared" si="34"/>
        <v>900</v>
      </c>
      <c r="G442" s="125"/>
    </row>
    <row r="443" spans="1:7" s="20" customFormat="1" x14ac:dyDescent="0.2">
      <c r="A443" s="44">
        <f>IF(C443=0,"",1+MAX(A$9:A442))</f>
        <v>331</v>
      </c>
      <c r="B443" s="106" t="s">
        <v>314</v>
      </c>
      <c r="C443" s="104">
        <v>4</v>
      </c>
      <c r="D443" s="105" t="s">
        <v>37</v>
      </c>
      <c r="E443" s="96">
        <v>120</v>
      </c>
      <c r="F443" s="96">
        <f t="shared" si="34"/>
        <v>480</v>
      </c>
      <c r="G443" s="126"/>
    </row>
    <row r="444" spans="1:7" s="20" customFormat="1" ht="18" customHeight="1" x14ac:dyDescent="0.2">
      <c r="A444" s="89" t="str">
        <f>IF(C444=0,"",1+MAX(A$8:A411))</f>
        <v/>
      </c>
      <c r="B444" s="10" t="s">
        <v>49</v>
      </c>
      <c r="C444" s="6"/>
      <c r="D444" s="6"/>
      <c r="E444" s="96" t="str">
        <f t="shared" ref="E444" si="37">IF(C444=0,"",0)</f>
        <v/>
      </c>
      <c r="F444" s="96" t="str">
        <f t="shared" si="34"/>
        <v/>
      </c>
      <c r="G444" s="84">
        <f>(SUM(F378:F444))</f>
        <v>48399.94</v>
      </c>
    </row>
    <row r="445" spans="1:7" s="20" customFormat="1" ht="18" customHeight="1" x14ac:dyDescent="0.2">
      <c r="A445" s="90"/>
      <c r="B445" s="73"/>
      <c r="C445" s="86"/>
      <c r="D445" s="86"/>
      <c r="E445" s="87"/>
      <c r="F445" s="87"/>
      <c r="G445" s="88"/>
    </row>
    <row r="446" spans="1:7" s="20" customFormat="1" ht="18" customHeight="1" x14ac:dyDescent="0.2">
      <c r="A446" s="95"/>
      <c r="B446" s="85" t="s">
        <v>431</v>
      </c>
      <c r="C446" s="116"/>
      <c r="D446" s="116"/>
      <c r="E446" s="116"/>
      <c r="F446" s="116"/>
      <c r="G446" s="116"/>
    </row>
    <row r="447" spans="1:7" s="20" customFormat="1" ht="18" customHeight="1" x14ac:dyDescent="0.2">
      <c r="A447" s="44" t="str">
        <f>IF(C447=0,"",1+MAX(A$9:A446))</f>
        <v/>
      </c>
      <c r="B447" s="78" t="s">
        <v>57</v>
      </c>
      <c r="C447" s="104"/>
      <c r="D447" s="105"/>
      <c r="E447" s="96"/>
      <c r="F447" s="96" t="str">
        <f t="shared" ref="F447:F510" si="38">IF(E447="","",C447*(E447))</f>
        <v/>
      </c>
      <c r="G447" s="117"/>
    </row>
    <row r="448" spans="1:7" s="20" customFormat="1" ht="18" customHeight="1" x14ac:dyDescent="0.2">
      <c r="A448" s="44" t="str">
        <f>IF(C448=0,"",1+MAX(A$9:A447))</f>
        <v/>
      </c>
      <c r="B448" s="77" t="s">
        <v>350</v>
      </c>
      <c r="C448" s="104"/>
      <c r="D448" s="105"/>
      <c r="E448" s="96"/>
      <c r="F448" s="96" t="str">
        <f t="shared" si="38"/>
        <v/>
      </c>
      <c r="G448" s="117"/>
    </row>
    <row r="449" spans="1:7" s="20" customFormat="1" ht="18" customHeight="1" x14ac:dyDescent="0.2">
      <c r="A449" s="44">
        <f>IF(C449=0,"",1+MAX(A$9:A448))</f>
        <v>332</v>
      </c>
      <c r="B449" s="106" t="s">
        <v>351</v>
      </c>
      <c r="C449" s="104">
        <v>2.2200000000000002</v>
      </c>
      <c r="D449" s="105" t="s">
        <v>36</v>
      </c>
      <c r="E449" s="96">
        <v>18</v>
      </c>
      <c r="F449" s="96">
        <f t="shared" si="38"/>
        <v>39.96</v>
      </c>
      <c r="G449" s="117"/>
    </row>
    <row r="450" spans="1:7" s="20" customFormat="1" ht="18" customHeight="1" x14ac:dyDescent="0.2">
      <c r="A450" s="44">
        <f>IF(C450=0,"",1+MAX(A$9:A449))</f>
        <v>333</v>
      </c>
      <c r="B450" s="106" t="s">
        <v>352</v>
      </c>
      <c r="C450" s="104">
        <v>28.43</v>
      </c>
      <c r="D450" s="105" t="s">
        <v>36</v>
      </c>
      <c r="E450" s="96">
        <v>26</v>
      </c>
      <c r="F450" s="96">
        <f t="shared" si="38"/>
        <v>739.18</v>
      </c>
      <c r="G450" s="117"/>
    </row>
    <row r="451" spans="1:7" s="20" customFormat="1" ht="18" customHeight="1" x14ac:dyDescent="0.2">
      <c r="A451" s="44">
        <f>IF(C451=0,"",1+MAX(A$9:A450))</f>
        <v>334</v>
      </c>
      <c r="B451" s="106" t="s">
        <v>353</v>
      </c>
      <c r="C451" s="104">
        <v>15.37</v>
      </c>
      <c r="D451" s="105" t="s">
        <v>36</v>
      </c>
      <c r="E451" s="96">
        <v>32</v>
      </c>
      <c r="F451" s="96">
        <f t="shared" si="38"/>
        <v>491.84</v>
      </c>
      <c r="G451" s="117"/>
    </row>
    <row r="452" spans="1:7" s="20" customFormat="1" ht="18" customHeight="1" x14ac:dyDescent="0.2">
      <c r="A452" s="44">
        <f>IF(C452=0,"",1+MAX(A$9:A451))</f>
        <v>335</v>
      </c>
      <c r="B452" s="106" t="s">
        <v>354</v>
      </c>
      <c r="C452" s="104">
        <v>12.96</v>
      </c>
      <c r="D452" s="105" t="s">
        <v>36</v>
      </c>
      <c r="E452" s="96">
        <v>36</v>
      </c>
      <c r="F452" s="96">
        <f t="shared" si="38"/>
        <v>466.56000000000006</v>
      </c>
      <c r="G452" s="117"/>
    </row>
    <row r="453" spans="1:7" s="20" customFormat="1" ht="18" customHeight="1" x14ac:dyDescent="0.2">
      <c r="A453" s="44">
        <f>IF(C453=0,"",1+MAX(A$9:A452))</f>
        <v>336</v>
      </c>
      <c r="B453" s="106" t="s">
        <v>355</v>
      </c>
      <c r="C453" s="104">
        <v>116.9</v>
      </c>
      <c r="D453" s="105" t="s">
        <v>36</v>
      </c>
      <c r="E453" s="96">
        <v>28</v>
      </c>
      <c r="F453" s="96">
        <f t="shared" si="38"/>
        <v>3273.2000000000003</v>
      </c>
      <c r="G453" s="117"/>
    </row>
    <row r="454" spans="1:7" s="20" customFormat="1" ht="18" customHeight="1" x14ac:dyDescent="0.2">
      <c r="A454" s="44">
        <f>IF(C454=0,"",1+MAX(A$9:A453))</f>
        <v>337</v>
      </c>
      <c r="B454" s="106" t="s">
        <v>356</v>
      </c>
      <c r="C454" s="104">
        <v>11.86</v>
      </c>
      <c r="D454" s="105" t="s">
        <v>36</v>
      </c>
      <c r="E454" s="96">
        <v>26</v>
      </c>
      <c r="F454" s="96">
        <f t="shared" si="38"/>
        <v>308.36</v>
      </c>
      <c r="G454" s="117"/>
    </row>
    <row r="455" spans="1:7" s="20" customFormat="1" ht="18" customHeight="1" x14ac:dyDescent="0.2">
      <c r="A455" s="44">
        <f>IF(C455=0,"",1+MAX(A$9:A454))</f>
        <v>338</v>
      </c>
      <c r="B455" s="106" t="s">
        <v>357</v>
      </c>
      <c r="C455" s="104">
        <v>26.85</v>
      </c>
      <c r="D455" s="105" t="s">
        <v>36</v>
      </c>
      <c r="E455" s="96">
        <v>28</v>
      </c>
      <c r="F455" s="96">
        <f t="shared" si="38"/>
        <v>751.80000000000007</v>
      </c>
      <c r="G455" s="117"/>
    </row>
    <row r="456" spans="1:7" s="20" customFormat="1" ht="18" customHeight="1" x14ac:dyDescent="0.2">
      <c r="A456" s="44">
        <f>IF(C456=0,"",1+MAX(A$9:A455))</f>
        <v>339</v>
      </c>
      <c r="B456" s="106" t="s">
        <v>358</v>
      </c>
      <c r="C456" s="104">
        <v>17.75</v>
      </c>
      <c r="D456" s="105" t="s">
        <v>36</v>
      </c>
      <c r="E456" s="96">
        <v>26</v>
      </c>
      <c r="F456" s="96">
        <f t="shared" si="38"/>
        <v>461.5</v>
      </c>
      <c r="G456" s="117"/>
    </row>
    <row r="457" spans="1:7" s="20" customFormat="1" ht="18" customHeight="1" x14ac:dyDescent="0.2">
      <c r="A457" s="44">
        <f>IF(C457=0,"",1+MAX(A$9:A456))</f>
        <v>340</v>
      </c>
      <c r="B457" s="106" t="s">
        <v>359</v>
      </c>
      <c r="C457" s="104">
        <v>204.02</v>
      </c>
      <c r="D457" s="105" t="s">
        <v>36</v>
      </c>
      <c r="E457" s="96">
        <v>12</v>
      </c>
      <c r="F457" s="96">
        <f t="shared" si="38"/>
        <v>2448.2400000000002</v>
      </c>
      <c r="G457" s="117"/>
    </row>
    <row r="458" spans="1:7" s="20" customFormat="1" ht="18" customHeight="1" x14ac:dyDescent="0.2">
      <c r="A458" s="44">
        <f>IF(C458=0,"",1+MAX(A$9:A457))</f>
        <v>341</v>
      </c>
      <c r="B458" s="106" t="s">
        <v>360</v>
      </c>
      <c r="C458" s="104">
        <v>15.37</v>
      </c>
      <c r="D458" s="105" t="s">
        <v>36</v>
      </c>
      <c r="E458" s="96">
        <v>24</v>
      </c>
      <c r="F458" s="96">
        <f t="shared" si="38"/>
        <v>368.88</v>
      </c>
      <c r="G458" s="117"/>
    </row>
    <row r="459" spans="1:7" s="20" customFormat="1" ht="18" customHeight="1" x14ac:dyDescent="0.2">
      <c r="A459" s="44" t="str">
        <f>IF(C459=0,"",1+MAX(A$9:A458))</f>
        <v/>
      </c>
      <c r="B459" s="77" t="s">
        <v>361</v>
      </c>
      <c r="C459" s="104"/>
      <c r="D459" s="105"/>
      <c r="E459" s="96" t="str">
        <f t="shared" ref="E450:E513" si="39">IF(C459=0,"",0)</f>
        <v/>
      </c>
      <c r="F459" s="96" t="str">
        <f t="shared" si="38"/>
        <v/>
      </c>
      <c r="G459" s="117"/>
    </row>
    <row r="460" spans="1:7" s="20" customFormat="1" ht="18" customHeight="1" x14ac:dyDescent="0.2">
      <c r="A460" s="44">
        <f>IF(C460=0,"",1+MAX(A$9:A459))</f>
        <v>342</v>
      </c>
      <c r="B460" s="106" t="s">
        <v>362</v>
      </c>
      <c r="C460" s="104">
        <v>1</v>
      </c>
      <c r="D460" s="105" t="s">
        <v>37</v>
      </c>
      <c r="E460" s="96">
        <v>155</v>
      </c>
      <c r="F460" s="96">
        <f t="shared" si="38"/>
        <v>155</v>
      </c>
      <c r="G460" s="117"/>
    </row>
    <row r="461" spans="1:7" s="20" customFormat="1" ht="18" customHeight="1" x14ac:dyDescent="0.2">
      <c r="A461" s="44">
        <f>IF(C461=0,"",1+MAX(A$9:A460))</f>
        <v>343</v>
      </c>
      <c r="B461" s="106" t="s">
        <v>363</v>
      </c>
      <c r="C461" s="104">
        <v>1</v>
      </c>
      <c r="D461" s="105" t="s">
        <v>37</v>
      </c>
      <c r="E461" s="96">
        <v>3000</v>
      </c>
      <c r="F461" s="96">
        <f t="shared" si="38"/>
        <v>3000</v>
      </c>
      <c r="G461" s="117"/>
    </row>
    <row r="462" spans="1:7" s="20" customFormat="1" ht="18" customHeight="1" x14ac:dyDescent="0.2">
      <c r="A462" s="44">
        <f>IF(C462=0,"",1+MAX(A$9:A461))</f>
        <v>344</v>
      </c>
      <c r="B462" s="106" t="s">
        <v>364</v>
      </c>
      <c r="C462" s="104">
        <v>2</v>
      </c>
      <c r="D462" s="105" t="s">
        <v>37</v>
      </c>
      <c r="E462" s="96">
        <v>550</v>
      </c>
      <c r="F462" s="96">
        <f t="shared" si="38"/>
        <v>1100</v>
      </c>
      <c r="G462" s="117"/>
    </row>
    <row r="463" spans="1:7" s="20" customFormat="1" ht="18" customHeight="1" x14ac:dyDescent="0.2">
      <c r="A463" s="44">
        <f>IF(C463=0,"",1+MAX(A$9:A462))</f>
        <v>345</v>
      </c>
      <c r="B463" s="106" t="s">
        <v>365</v>
      </c>
      <c r="C463" s="104">
        <v>1</v>
      </c>
      <c r="D463" s="105" t="s">
        <v>37</v>
      </c>
      <c r="E463" s="96">
        <v>3000</v>
      </c>
      <c r="F463" s="96">
        <f t="shared" si="38"/>
        <v>3000</v>
      </c>
      <c r="G463" s="117"/>
    </row>
    <row r="464" spans="1:7" s="20" customFormat="1" ht="18" customHeight="1" x14ac:dyDescent="0.2">
      <c r="A464" s="44">
        <f>IF(C464=0,"",1+MAX(A$9:A463))</f>
        <v>346</v>
      </c>
      <c r="B464" s="106" t="s">
        <v>366</v>
      </c>
      <c r="C464" s="104">
        <v>1</v>
      </c>
      <c r="D464" s="105" t="s">
        <v>37</v>
      </c>
      <c r="E464" s="96">
        <v>155</v>
      </c>
      <c r="F464" s="96">
        <f t="shared" si="38"/>
        <v>155</v>
      </c>
      <c r="G464" s="117"/>
    </row>
    <row r="465" spans="1:7" s="20" customFormat="1" ht="18" customHeight="1" x14ac:dyDescent="0.2">
      <c r="A465" s="44">
        <f>IF(C465=0,"",1+MAX(A$9:A464))</f>
        <v>347</v>
      </c>
      <c r="B465" s="106" t="s">
        <v>367</v>
      </c>
      <c r="C465" s="104">
        <v>2</v>
      </c>
      <c r="D465" s="105" t="s">
        <v>37</v>
      </c>
      <c r="E465" s="96">
        <v>155</v>
      </c>
      <c r="F465" s="96">
        <f t="shared" si="38"/>
        <v>310</v>
      </c>
      <c r="G465" s="117"/>
    </row>
    <row r="466" spans="1:7" s="20" customFormat="1" ht="18" customHeight="1" x14ac:dyDescent="0.2">
      <c r="A466" s="44">
        <f>IF(C466=0,"",1+MAX(A$9:A465))</f>
        <v>348</v>
      </c>
      <c r="B466" s="106" t="s">
        <v>368</v>
      </c>
      <c r="C466" s="104">
        <v>1</v>
      </c>
      <c r="D466" s="105" t="s">
        <v>37</v>
      </c>
      <c r="E466" s="96">
        <v>155</v>
      </c>
      <c r="F466" s="96">
        <f t="shared" si="38"/>
        <v>155</v>
      </c>
      <c r="G466" s="117"/>
    </row>
    <row r="467" spans="1:7" s="20" customFormat="1" ht="18" customHeight="1" x14ac:dyDescent="0.2">
      <c r="A467" s="44">
        <f>IF(C467=0,"",1+MAX(A$9:A466))</f>
        <v>349</v>
      </c>
      <c r="B467" s="106" t="s">
        <v>369</v>
      </c>
      <c r="C467" s="104">
        <v>1</v>
      </c>
      <c r="D467" s="105" t="s">
        <v>37</v>
      </c>
      <c r="E467" s="96">
        <v>155</v>
      </c>
      <c r="F467" s="96">
        <f t="shared" si="38"/>
        <v>155</v>
      </c>
      <c r="G467" s="117"/>
    </row>
    <row r="468" spans="1:7" s="20" customFormat="1" ht="18" customHeight="1" x14ac:dyDescent="0.2">
      <c r="A468" s="44">
        <f>IF(C468=0,"",1+MAX(A$9:A467))</f>
        <v>350</v>
      </c>
      <c r="B468" s="106" t="s">
        <v>370</v>
      </c>
      <c r="C468" s="104">
        <v>1</v>
      </c>
      <c r="D468" s="105" t="s">
        <v>37</v>
      </c>
      <c r="E468" s="96">
        <v>155</v>
      </c>
      <c r="F468" s="96">
        <f t="shared" si="38"/>
        <v>155</v>
      </c>
      <c r="G468" s="117"/>
    </row>
    <row r="469" spans="1:7" s="20" customFormat="1" ht="18" customHeight="1" x14ac:dyDescent="0.2">
      <c r="A469" s="44">
        <f>IF(C469=0,"",1+MAX(A$9:A468))</f>
        <v>351</v>
      </c>
      <c r="B469" s="106" t="s">
        <v>371</v>
      </c>
      <c r="C469" s="104">
        <v>3</v>
      </c>
      <c r="D469" s="105" t="s">
        <v>37</v>
      </c>
      <c r="E469" s="96">
        <v>155</v>
      </c>
      <c r="F469" s="96">
        <f t="shared" si="38"/>
        <v>465</v>
      </c>
      <c r="G469" s="117"/>
    </row>
    <row r="470" spans="1:7" s="20" customFormat="1" ht="18" customHeight="1" x14ac:dyDescent="0.2">
      <c r="A470" s="44">
        <f>IF(C470=0,"",1+MAX(A$9:A469))</f>
        <v>352</v>
      </c>
      <c r="B470" s="106" t="s">
        <v>372</v>
      </c>
      <c r="C470" s="104">
        <v>2</v>
      </c>
      <c r="D470" s="105" t="s">
        <v>37</v>
      </c>
      <c r="E470" s="96">
        <v>155</v>
      </c>
      <c r="F470" s="96">
        <f t="shared" si="38"/>
        <v>310</v>
      </c>
      <c r="G470" s="117"/>
    </row>
    <row r="471" spans="1:7" s="20" customFormat="1" ht="18" customHeight="1" x14ac:dyDescent="0.2">
      <c r="A471" s="44">
        <f>IF(C471=0,"",1+MAX(A$9:A470))</f>
        <v>353</v>
      </c>
      <c r="B471" s="106" t="s">
        <v>373</v>
      </c>
      <c r="C471" s="104">
        <v>1</v>
      </c>
      <c r="D471" s="105" t="s">
        <v>37</v>
      </c>
      <c r="E471" s="96">
        <v>155</v>
      </c>
      <c r="F471" s="96">
        <f t="shared" si="38"/>
        <v>155</v>
      </c>
      <c r="G471" s="117"/>
    </row>
    <row r="472" spans="1:7" s="20" customFormat="1" ht="18" customHeight="1" x14ac:dyDescent="0.2">
      <c r="A472" s="44">
        <f>IF(C472=0,"",1+MAX(A$9:A471))</f>
        <v>354</v>
      </c>
      <c r="B472" s="106" t="s">
        <v>374</v>
      </c>
      <c r="C472" s="104">
        <v>3</v>
      </c>
      <c r="D472" s="105" t="s">
        <v>37</v>
      </c>
      <c r="E472" s="96">
        <v>155</v>
      </c>
      <c r="F472" s="96">
        <f t="shared" si="38"/>
        <v>465</v>
      </c>
      <c r="G472" s="117"/>
    </row>
    <row r="473" spans="1:7" s="20" customFormat="1" ht="18" customHeight="1" x14ac:dyDescent="0.2">
      <c r="A473" s="44">
        <f>IF(C473=0,"",1+MAX(A$9:A472))</f>
        <v>355</v>
      </c>
      <c r="B473" s="106" t="s">
        <v>375</v>
      </c>
      <c r="C473" s="104">
        <v>1</v>
      </c>
      <c r="D473" s="105" t="s">
        <v>37</v>
      </c>
      <c r="E473" s="96">
        <v>155</v>
      </c>
      <c r="F473" s="96">
        <f t="shared" si="38"/>
        <v>155</v>
      </c>
      <c r="G473" s="117"/>
    </row>
    <row r="474" spans="1:7" s="20" customFormat="1" ht="18" customHeight="1" x14ac:dyDescent="0.2">
      <c r="A474" s="44">
        <f>IF(C474=0,"",1+MAX(A$9:A473))</f>
        <v>356</v>
      </c>
      <c r="B474" s="106" t="s">
        <v>376</v>
      </c>
      <c r="C474" s="104">
        <v>2</v>
      </c>
      <c r="D474" s="105" t="s">
        <v>37</v>
      </c>
      <c r="E474" s="96">
        <v>155</v>
      </c>
      <c r="F474" s="96">
        <f t="shared" si="38"/>
        <v>310</v>
      </c>
      <c r="G474" s="117"/>
    </row>
    <row r="475" spans="1:7" s="20" customFormat="1" ht="18" customHeight="1" x14ac:dyDescent="0.2">
      <c r="A475" s="44">
        <f>IF(C475=0,"",1+MAX(A$9:A474))</f>
        <v>357</v>
      </c>
      <c r="B475" s="106" t="s">
        <v>377</v>
      </c>
      <c r="C475" s="104">
        <v>2</v>
      </c>
      <c r="D475" s="105" t="s">
        <v>37</v>
      </c>
      <c r="E475" s="96">
        <v>450</v>
      </c>
      <c r="F475" s="96">
        <f t="shared" si="38"/>
        <v>900</v>
      </c>
      <c r="G475" s="117"/>
    </row>
    <row r="476" spans="1:7" s="20" customFormat="1" ht="18" customHeight="1" x14ac:dyDescent="0.2">
      <c r="A476" s="44">
        <f>IF(C476=0,"",1+MAX(A$9:A475))</f>
        <v>358</v>
      </c>
      <c r="B476" s="106" t="s">
        <v>378</v>
      </c>
      <c r="C476" s="104">
        <v>1</v>
      </c>
      <c r="D476" s="105" t="s">
        <v>37</v>
      </c>
      <c r="E476" s="96">
        <v>3000</v>
      </c>
      <c r="F476" s="96">
        <f t="shared" si="38"/>
        <v>3000</v>
      </c>
      <c r="G476" s="117"/>
    </row>
    <row r="477" spans="1:7" s="20" customFormat="1" ht="18" customHeight="1" x14ac:dyDescent="0.2">
      <c r="A477" s="44">
        <f>IF(C477=0,"",1+MAX(A$9:A476))</f>
        <v>359</v>
      </c>
      <c r="B477" s="106" t="s">
        <v>379</v>
      </c>
      <c r="C477" s="104">
        <v>1</v>
      </c>
      <c r="D477" s="105" t="s">
        <v>37</v>
      </c>
      <c r="E477" s="96">
        <v>3000</v>
      </c>
      <c r="F477" s="96">
        <f t="shared" si="38"/>
        <v>3000</v>
      </c>
      <c r="G477" s="117"/>
    </row>
    <row r="478" spans="1:7" s="20" customFormat="1" ht="18" customHeight="1" x14ac:dyDescent="0.2">
      <c r="A478" s="44">
        <f>IF(C478=0,"",1+MAX(A$9:A477))</f>
        <v>360</v>
      </c>
      <c r="B478" s="106" t="s">
        <v>380</v>
      </c>
      <c r="C478" s="104">
        <v>1</v>
      </c>
      <c r="D478" s="105" t="s">
        <v>37</v>
      </c>
      <c r="E478" s="96">
        <v>3000</v>
      </c>
      <c r="F478" s="96">
        <f t="shared" si="38"/>
        <v>3000</v>
      </c>
      <c r="G478" s="117"/>
    </row>
    <row r="479" spans="1:7" s="20" customFormat="1" ht="18" customHeight="1" x14ac:dyDescent="0.2">
      <c r="A479" s="44">
        <f>IF(C479=0,"",1+MAX(A$9:A478))</f>
        <v>361</v>
      </c>
      <c r="B479" s="106" t="s">
        <v>381</v>
      </c>
      <c r="C479" s="104">
        <v>1</v>
      </c>
      <c r="D479" s="105" t="s">
        <v>37</v>
      </c>
      <c r="E479" s="96">
        <v>3000</v>
      </c>
      <c r="F479" s="96">
        <f t="shared" si="38"/>
        <v>3000</v>
      </c>
      <c r="G479" s="117"/>
    </row>
    <row r="480" spans="1:7" s="20" customFormat="1" ht="18" customHeight="1" x14ac:dyDescent="0.2">
      <c r="A480" s="44">
        <f>IF(C480=0,"",1+MAX(A$9:A479))</f>
        <v>362</v>
      </c>
      <c r="B480" s="106" t="s">
        <v>382</v>
      </c>
      <c r="C480" s="104">
        <v>1</v>
      </c>
      <c r="D480" s="105" t="s">
        <v>37</v>
      </c>
      <c r="E480" s="96">
        <v>3000</v>
      </c>
      <c r="F480" s="96">
        <f t="shared" si="38"/>
        <v>3000</v>
      </c>
      <c r="G480" s="117"/>
    </row>
    <row r="481" spans="1:7" s="20" customFormat="1" ht="18" customHeight="1" x14ac:dyDescent="0.2">
      <c r="A481" s="44" t="str">
        <f>IF(C481=0,"",1+MAX(A$9:A480))</f>
        <v/>
      </c>
      <c r="B481" s="77" t="s">
        <v>383</v>
      </c>
      <c r="C481" s="104"/>
      <c r="D481" s="105"/>
      <c r="E481" s="96" t="str">
        <f t="shared" si="39"/>
        <v/>
      </c>
      <c r="F481" s="96" t="str">
        <f t="shared" si="38"/>
        <v/>
      </c>
      <c r="G481" s="117"/>
    </row>
    <row r="482" spans="1:7" s="20" customFormat="1" ht="18" customHeight="1" x14ac:dyDescent="0.2">
      <c r="A482" s="44">
        <f>IF(C482=0,"",1+MAX(A$9:A481))</f>
        <v>363</v>
      </c>
      <c r="B482" s="106" t="s">
        <v>384</v>
      </c>
      <c r="C482" s="104">
        <v>1</v>
      </c>
      <c r="D482" s="105" t="s">
        <v>37</v>
      </c>
      <c r="E482" s="96">
        <v>155</v>
      </c>
      <c r="F482" s="96">
        <f t="shared" si="38"/>
        <v>155</v>
      </c>
      <c r="G482" s="117"/>
    </row>
    <row r="483" spans="1:7" s="20" customFormat="1" ht="18" customHeight="1" x14ac:dyDescent="0.2">
      <c r="A483" s="44">
        <f>IF(C483=0,"",1+MAX(A$9:A482))</f>
        <v>364</v>
      </c>
      <c r="B483" s="106" t="s">
        <v>385</v>
      </c>
      <c r="C483" s="104">
        <v>3</v>
      </c>
      <c r="D483" s="105" t="s">
        <v>37</v>
      </c>
      <c r="E483" s="96">
        <v>155</v>
      </c>
      <c r="F483" s="96">
        <f t="shared" si="38"/>
        <v>465</v>
      </c>
      <c r="G483" s="117"/>
    </row>
    <row r="484" spans="1:7" s="20" customFormat="1" ht="18" customHeight="1" x14ac:dyDescent="0.2">
      <c r="A484" s="44" t="str">
        <f>IF(C484=0,"",1+MAX(A$9:A483))</f>
        <v/>
      </c>
      <c r="B484" s="78" t="s">
        <v>39</v>
      </c>
      <c r="C484" s="104"/>
      <c r="D484" s="105"/>
      <c r="E484" s="96" t="str">
        <f t="shared" si="39"/>
        <v/>
      </c>
      <c r="F484" s="96" t="str">
        <f t="shared" si="38"/>
        <v/>
      </c>
      <c r="G484" s="117"/>
    </row>
    <row r="485" spans="1:7" s="20" customFormat="1" ht="18" customHeight="1" x14ac:dyDescent="0.2">
      <c r="A485" s="44" t="str">
        <f>IF(C485=0,"",1+MAX(A$9:A484))</f>
        <v/>
      </c>
      <c r="B485" s="77" t="s">
        <v>350</v>
      </c>
      <c r="C485" s="104"/>
      <c r="D485" s="105"/>
      <c r="E485" s="96" t="str">
        <f t="shared" si="39"/>
        <v/>
      </c>
      <c r="F485" s="96" t="str">
        <f t="shared" si="38"/>
        <v/>
      </c>
      <c r="G485" s="117"/>
    </row>
    <row r="486" spans="1:7" s="20" customFormat="1" ht="18" customHeight="1" x14ac:dyDescent="0.2">
      <c r="A486" s="44">
        <f>IF(C486=0,"",1+MAX(A$9:A485))</f>
        <v>365</v>
      </c>
      <c r="B486" s="106" t="s">
        <v>386</v>
      </c>
      <c r="C486" s="104">
        <v>7</v>
      </c>
      <c r="D486" s="105" t="s">
        <v>36</v>
      </c>
      <c r="E486" s="96">
        <v>24</v>
      </c>
      <c r="F486" s="96">
        <f t="shared" si="38"/>
        <v>168</v>
      </c>
      <c r="G486" s="117"/>
    </row>
    <row r="487" spans="1:7" s="20" customFormat="1" ht="18" customHeight="1" x14ac:dyDescent="0.2">
      <c r="A487" s="44">
        <f>IF(C487=0,"",1+MAX(A$9:A486))</f>
        <v>366</v>
      </c>
      <c r="B487" s="106" t="s">
        <v>355</v>
      </c>
      <c r="C487" s="104">
        <v>132.59</v>
      </c>
      <c r="D487" s="105" t="s">
        <v>36</v>
      </c>
      <c r="E487" s="96">
        <v>28</v>
      </c>
      <c r="F487" s="96">
        <f t="shared" si="38"/>
        <v>3712.52</v>
      </c>
      <c r="G487" s="117"/>
    </row>
    <row r="488" spans="1:7" s="20" customFormat="1" ht="18" customHeight="1" x14ac:dyDescent="0.2">
      <c r="A488" s="44">
        <f>IF(C488=0,"",1+MAX(A$9:A487))</f>
        <v>367</v>
      </c>
      <c r="B488" s="106" t="s">
        <v>387</v>
      </c>
      <c r="C488" s="104">
        <v>77.89</v>
      </c>
      <c r="D488" s="105" t="s">
        <v>36</v>
      </c>
      <c r="E488" s="96">
        <v>24</v>
      </c>
      <c r="F488" s="96">
        <f t="shared" si="38"/>
        <v>1869.3600000000001</v>
      </c>
      <c r="G488" s="117"/>
    </row>
    <row r="489" spans="1:7" s="20" customFormat="1" ht="18" customHeight="1" x14ac:dyDescent="0.2">
      <c r="A489" s="44">
        <f>IF(C489=0,"",1+MAX(A$9:A488))</f>
        <v>368</v>
      </c>
      <c r="B489" s="106" t="s">
        <v>388</v>
      </c>
      <c r="C489" s="104">
        <v>15.09</v>
      </c>
      <c r="D489" s="105" t="s">
        <v>36</v>
      </c>
      <c r="E489" s="96">
        <v>30</v>
      </c>
      <c r="F489" s="96">
        <f t="shared" si="38"/>
        <v>452.7</v>
      </c>
      <c r="G489" s="117"/>
    </row>
    <row r="490" spans="1:7" s="20" customFormat="1" ht="18" customHeight="1" x14ac:dyDescent="0.2">
      <c r="A490" s="44">
        <f>IF(C490=0,"",1+MAX(A$9:A489))</f>
        <v>369</v>
      </c>
      <c r="B490" s="106" t="s">
        <v>389</v>
      </c>
      <c r="C490" s="104">
        <v>12.09</v>
      </c>
      <c r="D490" s="105" t="s">
        <v>36</v>
      </c>
      <c r="E490" s="96">
        <v>26</v>
      </c>
      <c r="F490" s="96">
        <f t="shared" si="38"/>
        <v>314.33999999999997</v>
      </c>
      <c r="G490" s="117"/>
    </row>
    <row r="491" spans="1:7" s="20" customFormat="1" ht="18" customHeight="1" x14ac:dyDescent="0.2">
      <c r="A491" s="44">
        <f>IF(C491=0,"",1+MAX(A$9:A490))</f>
        <v>370</v>
      </c>
      <c r="B491" s="106" t="s">
        <v>390</v>
      </c>
      <c r="C491" s="104">
        <v>8.59</v>
      </c>
      <c r="D491" s="105" t="s">
        <v>36</v>
      </c>
      <c r="E491" s="96">
        <v>24</v>
      </c>
      <c r="F491" s="96">
        <f t="shared" si="38"/>
        <v>206.16</v>
      </c>
      <c r="G491" s="117"/>
    </row>
    <row r="492" spans="1:7" s="20" customFormat="1" ht="18" customHeight="1" x14ac:dyDescent="0.2">
      <c r="A492" s="44">
        <f>IF(C492=0,"",1+MAX(A$9:A491))</f>
        <v>371</v>
      </c>
      <c r="B492" s="106" t="s">
        <v>391</v>
      </c>
      <c r="C492" s="104">
        <v>23.05</v>
      </c>
      <c r="D492" s="105" t="s">
        <v>36</v>
      </c>
      <c r="E492" s="96">
        <v>28</v>
      </c>
      <c r="F492" s="96">
        <f t="shared" si="38"/>
        <v>645.4</v>
      </c>
      <c r="G492" s="117"/>
    </row>
    <row r="493" spans="1:7" s="20" customFormat="1" ht="18" customHeight="1" x14ac:dyDescent="0.2">
      <c r="A493" s="44">
        <f>IF(C493=0,"",1+MAX(A$9:A492))</f>
        <v>372</v>
      </c>
      <c r="B493" s="106" t="s">
        <v>392</v>
      </c>
      <c r="C493" s="104">
        <v>10.15</v>
      </c>
      <c r="D493" s="105" t="s">
        <v>36</v>
      </c>
      <c r="E493" s="96">
        <v>24</v>
      </c>
      <c r="F493" s="96">
        <f t="shared" si="38"/>
        <v>243.60000000000002</v>
      </c>
      <c r="G493" s="117"/>
    </row>
    <row r="494" spans="1:7" s="20" customFormat="1" ht="18" customHeight="1" x14ac:dyDescent="0.2">
      <c r="A494" s="44">
        <f>IF(C494=0,"",1+MAX(A$9:A493))</f>
        <v>373</v>
      </c>
      <c r="B494" s="106" t="s">
        <v>360</v>
      </c>
      <c r="C494" s="104">
        <v>17.440000000000001</v>
      </c>
      <c r="D494" s="105" t="s">
        <v>36</v>
      </c>
      <c r="E494" s="96">
        <v>24</v>
      </c>
      <c r="F494" s="96">
        <f t="shared" si="38"/>
        <v>418.56000000000006</v>
      </c>
      <c r="G494" s="117"/>
    </row>
    <row r="495" spans="1:7" s="20" customFormat="1" ht="18" customHeight="1" x14ac:dyDescent="0.2">
      <c r="A495" s="44">
        <f>IF(C495=0,"",1+MAX(A$9:A494))</f>
        <v>374</v>
      </c>
      <c r="B495" s="106" t="s">
        <v>358</v>
      </c>
      <c r="C495" s="104">
        <v>21.5</v>
      </c>
      <c r="D495" s="105" t="s">
        <v>36</v>
      </c>
      <c r="E495" s="96">
        <v>26</v>
      </c>
      <c r="F495" s="96">
        <f t="shared" si="38"/>
        <v>559</v>
      </c>
      <c r="G495" s="117"/>
    </row>
    <row r="496" spans="1:7" s="20" customFormat="1" ht="18" customHeight="1" x14ac:dyDescent="0.2">
      <c r="A496" s="44">
        <f>IF(C496=0,"",1+MAX(A$9:A495))</f>
        <v>375</v>
      </c>
      <c r="B496" s="106" t="s">
        <v>351</v>
      </c>
      <c r="C496" s="104">
        <v>13.51</v>
      </c>
      <c r="D496" s="105" t="s">
        <v>36</v>
      </c>
      <c r="E496" s="96">
        <v>18</v>
      </c>
      <c r="F496" s="96">
        <f t="shared" si="38"/>
        <v>243.18</v>
      </c>
      <c r="G496" s="117"/>
    </row>
    <row r="497" spans="1:7" s="20" customFormat="1" ht="18" customHeight="1" x14ac:dyDescent="0.2">
      <c r="A497" s="44">
        <f>IF(C497=0,"",1+MAX(A$9:A496))</f>
        <v>376</v>
      </c>
      <c r="B497" s="106" t="s">
        <v>393</v>
      </c>
      <c r="C497" s="104">
        <v>6.41</v>
      </c>
      <c r="D497" s="105" t="s">
        <v>36</v>
      </c>
      <c r="E497" s="96">
        <v>20</v>
      </c>
      <c r="F497" s="96">
        <f t="shared" si="38"/>
        <v>128.19999999999999</v>
      </c>
      <c r="G497" s="117"/>
    </row>
    <row r="498" spans="1:7" s="20" customFormat="1" ht="18" customHeight="1" x14ac:dyDescent="0.2">
      <c r="A498" s="44">
        <f>IF(C498=0,"",1+MAX(A$9:A497))</f>
        <v>377</v>
      </c>
      <c r="B498" s="106" t="s">
        <v>352</v>
      </c>
      <c r="C498" s="104">
        <v>14.73</v>
      </c>
      <c r="D498" s="105" t="s">
        <v>36</v>
      </c>
      <c r="E498" s="96">
        <v>26</v>
      </c>
      <c r="F498" s="96">
        <f t="shared" si="38"/>
        <v>382.98</v>
      </c>
      <c r="G498" s="117"/>
    </row>
    <row r="499" spans="1:7" s="20" customFormat="1" ht="18" customHeight="1" x14ac:dyDescent="0.2">
      <c r="A499" s="44">
        <f>IF(C499=0,"",1+MAX(A$9:A498))</f>
        <v>378</v>
      </c>
      <c r="B499" s="106" t="s">
        <v>357</v>
      </c>
      <c r="C499" s="104">
        <v>13</v>
      </c>
      <c r="D499" s="105" t="s">
        <v>36</v>
      </c>
      <c r="E499" s="96">
        <v>28</v>
      </c>
      <c r="F499" s="96">
        <f t="shared" si="38"/>
        <v>364</v>
      </c>
      <c r="G499" s="117"/>
    </row>
    <row r="500" spans="1:7" s="20" customFormat="1" ht="18" customHeight="1" x14ac:dyDescent="0.2">
      <c r="A500" s="44">
        <f>IF(C500=0,"",1+MAX(A$9:A499))</f>
        <v>379</v>
      </c>
      <c r="B500" s="106" t="s">
        <v>359</v>
      </c>
      <c r="C500" s="104">
        <v>116.6</v>
      </c>
      <c r="D500" s="105" t="s">
        <v>36</v>
      </c>
      <c r="E500" s="96">
        <v>12</v>
      </c>
      <c r="F500" s="96">
        <f t="shared" si="38"/>
        <v>1399.1999999999998</v>
      </c>
      <c r="G500" s="117"/>
    </row>
    <row r="501" spans="1:7" s="20" customFormat="1" ht="18" customHeight="1" x14ac:dyDescent="0.2">
      <c r="A501" s="44" t="str">
        <f>IF(C501=0,"",1+MAX(A$9:A500))</f>
        <v/>
      </c>
      <c r="B501" s="77" t="s">
        <v>361</v>
      </c>
      <c r="C501" s="104"/>
      <c r="D501" s="105"/>
      <c r="E501" s="96" t="str">
        <f t="shared" si="39"/>
        <v/>
      </c>
      <c r="F501" s="96" t="str">
        <f t="shared" si="38"/>
        <v/>
      </c>
      <c r="G501" s="117"/>
    </row>
    <row r="502" spans="1:7" s="20" customFormat="1" ht="18" customHeight="1" x14ac:dyDescent="0.2">
      <c r="A502" s="44">
        <f>IF(C502=0,"",1+MAX(A$9:A501))</f>
        <v>380</v>
      </c>
      <c r="B502" s="106" t="s">
        <v>394</v>
      </c>
      <c r="C502" s="104">
        <v>1</v>
      </c>
      <c r="D502" s="105" t="s">
        <v>37</v>
      </c>
      <c r="E502" s="96">
        <v>550</v>
      </c>
      <c r="F502" s="96">
        <f t="shared" si="38"/>
        <v>550</v>
      </c>
      <c r="G502" s="117"/>
    </row>
    <row r="503" spans="1:7" s="20" customFormat="1" ht="18" customHeight="1" x14ac:dyDescent="0.2">
      <c r="A503" s="44">
        <f>IF(C503=0,"",1+MAX(A$9:A502))</f>
        <v>381</v>
      </c>
      <c r="B503" s="106" t="s">
        <v>364</v>
      </c>
      <c r="C503" s="104">
        <v>4</v>
      </c>
      <c r="D503" s="105" t="s">
        <v>37</v>
      </c>
      <c r="E503" s="96">
        <v>550</v>
      </c>
      <c r="F503" s="96">
        <f t="shared" si="38"/>
        <v>2200</v>
      </c>
      <c r="G503" s="117"/>
    </row>
    <row r="504" spans="1:7" s="20" customFormat="1" ht="18" customHeight="1" x14ac:dyDescent="0.2">
      <c r="A504" s="44">
        <f>IF(C504=0,"",1+MAX(A$9:A503))</f>
        <v>382</v>
      </c>
      <c r="B504" s="106" t="s">
        <v>373</v>
      </c>
      <c r="C504" s="104">
        <v>7</v>
      </c>
      <c r="D504" s="105" t="s">
        <v>37</v>
      </c>
      <c r="E504" s="96">
        <v>155</v>
      </c>
      <c r="F504" s="96">
        <f t="shared" si="38"/>
        <v>1085</v>
      </c>
      <c r="G504" s="117"/>
    </row>
    <row r="505" spans="1:7" s="20" customFormat="1" ht="18" customHeight="1" x14ac:dyDescent="0.2">
      <c r="A505" s="44">
        <f>IF(C505=0,"",1+MAX(A$9:A504))</f>
        <v>383</v>
      </c>
      <c r="B505" s="106" t="s">
        <v>372</v>
      </c>
      <c r="C505" s="104">
        <v>4</v>
      </c>
      <c r="D505" s="105" t="s">
        <v>37</v>
      </c>
      <c r="E505" s="96">
        <v>155</v>
      </c>
      <c r="F505" s="96">
        <f t="shared" si="38"/>
        <v>620</v>
      </c>
      <c r="G505" s="117"/>
    </row>
    <row r="506" spans="1:7" s="20" customFormat="1" ht="18" customHeight="1" x14ac:dyDescent="0.2">
      <c r="A506" s="44">
        <f>IF(C506=0,"",1+MAX(A$9:A505))</f>
        <v>384</v>
      </c>
      <c r="B506" s="106" t="s">
        <v>395</v>
      </c>
      <c r="C506" s="104">
        <v>2</v>
      </c>
      <c r="D506" s="105" t="s">
        <v>37</v>
      </c>
      <c r="E506" s="96">
        <v>155</v>
      </c>
      <c r="F506" s="96">
        <f t="shared" si="38"/>
        <v>310</v>
      </c>
      <c r="G506" s="117"/>
    </row>
    <row r="507" spans="1:7" s="20" customFormat="1" ht="18" customHeight="1" x14ac:dyDescent="0.2">
      <c r="A507" s="44">
        <f>IF(C507=0,"",1+MAX(A$9:A506))</f>
        <v>385</v>
      </c>
      <c r="B507" s="106" t="s">
        <v>374</v>
      </c>
      <c r="C507" s="104">
        <v>1</v>
      </c>
      <c r="D507" s="105" t="s">
        <v>37</v>
      </c>
      <c r="E507" s="96">
        <v>155</v>
      </c>
      <c r="F507" s="96">
        <f t="shared" si="38"/>
        <v>155</v>
      </c>
      <c r="G507" s="117"/>
    </row>
    <row r="508" spans="1:7" s="20" customFormat="1" ht="18" customHeight="1" x14ac:dyDescent="0.2">
      <c r="A508" s="44">
        <f>IF(C508=0,"",1+MAX(A$9:A507))</f>
        <v>386</v>
      </c>
      <c r="B508" s="106" t="s">
        <v>376</v>
      </c>
      <c r="C508" s="104">
        <v>2</v>
      </c>
      <c r="D508" s="105" t="s">
        <v>37</v>
      </c>
      <c r="E508" s="96">
        <v>155</v>
      </c>
      <c r="F508" s="96">
        <f t="shared" si="38"/>
        <v>310</v>
      </c>
      <c r="G508" s="117"/>
    </row>
    <row r="509" spans="1:7" s="20" customFormat="1" ht="18" customHeight="1" x14ac:dyDescent="0.2">
      <c r="A509" s="44">
        <f>IF(C509=0,"",1+MAX(A$9:A508))</f>
        <v>387</v>
      </c>
      <c r="B509" s="106" t="s">
        <v>367</v>
      </c>
      <c r="C509" s="104">
        <v>2</v>
      </c>
      <c r="D509" s="105" t="s">
        <v>37</v>
      </c>
      <c r="E509" s="96">
        <v>155</v>
      </c>
      <c r="F509" s="96">
        <f t="shared" si="38"/>
        <v>310</v>
      </c>
      <c r="G509" s="117"/>
    </row>
    <row r="510" spans="1:7" s="20" customFormat="1" ht="18" customHeight="1" x14ac:dyDescent="0.2">
      <c r="A510" s="44">
        <f>IF(C510=0,"",1+MAX(A$9:A509))</f>
        <v>388</v>
      </c>
      <c r="B510" s="106" t="s">
        <v>396</v>
      </c>
      <c r="C510" s="104">
        <v>1</v>
      </c>
      <c r="D510" s="105" t="s">
        <v>37</v>
      </c>
      <c r="E510" s="96">
        <v>155</v>
      </c>
      <c r="F510" s="96">
        <f t="shared" si="38"/>
        <v>155</v>
      </c>
      <c r="G510" s="117"/>
    </row>
    <row r="511" spans="1:7" s="20" customFormat="1" ht="18" customHeight="1" x14ac:dyDescent="0.2">
      <c r="A511" s="44">
        <f>IF(C511=0,"",1+MAX(A$9:A510))</f>
        <v>389</v>
      </c>
      <c r="B511" s="106" t="s">
        <v>397</v>
      </c>
      <c r="C511" s="104">
        <v>2</v>
      </c>
      <c r="D511" s="105" t="s">
        <v>37</v>
      </c>
      <c r="E511" s="96">
        <v>155</v>
      </c>
      <c r="F511" s="96">
        <f t="shared" ref="F511:F523" si="40">IF(E511="","",C511*(E511))</f>
        <v>310</v>
      </c>
      <c r="G511" s="117"/>
    </row>
    <row r="512" spans="1:7" s="20" customFormat="1" ht="18" customHeight="1" x14ac:dyDescent="0.2">
      <c r="A512" s="44">
        <f>IF(C512=0,"",1+MAX(A$9:A511))</f>
        <v>390</v>
      </c>
      <c r="B512" s="106" t="s">
        <v>398</v>
      </c>
      <c r="C512" s="104">
        <v>4</v>
      </c>
      <c r="D512" s="105" t="s">
        <v>37</v>
      </c>
      <c r="E512" s="96">
        <v>155</v>
      </c>
      <c r="F512" s="96">
        <f t="shared" si="40"/>
        <v>620</v>
      </c>
      <c r="G512" s="117"/>
    </row>
    <row r="513" spans="1:7" s="20" customFormat="1" ht="18" customHeight="1" x14ac:dyDescent="0.2">
      <c r="A513" s="44">
        <f>IF(C513=0,"",1+MAX(A$9:A512))</f>
        <v>391</v>
      </c>
      <c r="B513" s="106" t="s">
        <v>377</v>
      </c>
      <c r="C513" s="104">
        <v>2</v>
      </c>
      <c r="D513" s="105" t="s">
        <v>37</v>
      </c>
      <c r="E513" s="96">
        <v>450</v>
      </c>
      <c r="F513" s="96">
        <f t="shared" si="40"/>
        <v>900</v>
      </c>
      <c r="G513" s="117"/>
    </row>
    <row r="514" spans="1:7" s="20" customFormat="1" ht="18" customHeight="1" x14ac:dyDescent="0.2">
      <c r="A514" s="44">
        <f>IF(C514=0,"",1+MAX(A$9:A513))</f>
        <v>392</v>
      </c>
      <c r="B514" s="106" t="s">
        <v>399</v>
      </c>
      <c r="C514" s="104">
        <v>1</v>
      </c>
      <c r="D514" s="105" t="s">
        <v>37</v>
      </c>
      <c r="E514" s="96">
        <v>3000</v>
      </c>
      <c r="F514" s="96">
        <f t="shared" si="40"/>
        <v>3000</v>
      </c>
      <c r="G514" s="117"/>
    </row>
    <row r="515" spans="1:7" s="20" customFormat="1" ht="18" customHeight="1" x14ac:dyDescent="0.2">
      <c r="A515" s="44">
        <f>IF(C515=0,"",1+MAX(A$9:A514))</f>
        <v>393</v>
      </c>
      <c r="B515" s="106" t="s">
        <v>400</v>
      </c>
      <c r="C515" s="104">
        <v>1</v>
      </c>
      <c r="D515" s="105" t="s">
        <v>37</v>
      </c>
      <c r="E515" s="96">
        <v>3000</v>
      </c>
      <c r="F515" s="96">
        <f t="shared" si="40"/>
        <v>3000</v>
      </c>
      <c r="G515" s="117"/>
    </row>
    <row r="516" spans="1:7" s="20" customFormat="1" ht="18" customHeight="1" x14ac:dyDescent="0.2">
      <c r="A516" s="44" t="str">
        <f>IF(C516=0,"",1+MAX(A$9:A515))</f>
        <v/>
      </c>
      <c r="B516" s="77" t="s">
        <v>383</v>
      </c>
      <c r="C516" s="104"/>
      <c r="D516" s="105"/>
      <c r="E516" s="96" t="str">
        <f t="shared" ref="E514:E523" si="41">IF(C516=0,"",0)</f>
        <v/>
      </c>
      <c r="F516" s="96" t="str">
        <f t="shared" si="40"/>
        <v/>
      </c>
      <c r="G516" s="117"/>
    </row>
    <row r="517" spans="1:7" s="20" customFormat="1" ht="18" customHeight="1" x14ac:dyDescent="0.2">
      <c r="A517" s="44">
        <f>IF(C517=0,"",1+MAX(A$9:A516))</f>
        <v>394</v>
      </c>
      <c r="B517" s="106" t="s">
        <v>385</v>
      </c>
      <c r="C517" s="104">
        <v>5</v>
      </c>
      <c r="D517" s="105" t="s">
        <v>37</v>
      </c>
      <c r="E517" s="96">
        <v>155</v>
      </c>
      <c r="F517" s="96">
        <f t="shared" si="40"/>
        <v>775</v>
      </c>
      <c r="G517" s="117"/>
    </row>
    <row r="518" spans="1:7" s="20" customFormat="1" ht="18" customHeight="1" x14ac:dyDescent="0.2">
      <c r="A518" s="44">
        <f>IF(C518=0,"",1+MAX(A$9:A517))</f>
        <v>395</v>
      </c>
      <c r="B518" s="106" t="s">
        <v>384</v>
      </c>
      <c r="C518" s="104">
        <v>1</v>
      </c>
      <c r="D518" s="105" t="s">
        <v>37</v>
      </c>
      <c r="E518" s="96">
        <v>155</v>
      </c>
      <c r="F518" s="96">
        <f t="shared" si="40"/>
        <v>155</v>
      </c>
      <c r="G518" s="117"/>
    </row>
    <row r="519" spans="1:7" s="20" customFormat="1" ht="18" customHeight="1" x14ac:dyDescent="0.2">
      <c r="A519" s="44" t="str">
        <f>IF(C519=0,"",1+MAX(A$9:A518))</f>
        <v/>
      </c>
      <c r="B519" s="78" t="s">
        <v>40</v>
      </c>
      <c r="C519" s="104"/>
      <c r="D519" s="105"/>
      <c r="E519" s="96" t="str">
        <f t="shared" si="41"/>
        <v/>
      </c>
      <c r="F519" s="96" t="str">
        <f t="shared" si="40"/>
        <v/>
      </c>
      <c r="G519" s="117"/>
    </row>
    <row r="520" spans="1:7" s="20" customFormat="1" ht="18" customHeight="1" x14ac:dyDescent="0.2">
      <c r="A520" s="44" t="str">
        <f>IF(C520=0,"",1+MAX(A$9:A519))</f>
        <v/>
      </c>
      <c r="B520" s="77" t="s">
        <v>350</v>
      </c>
      <c r="C520" s="104"/>
      <c r="D520" s="105"/>
      <c r="E520" s="96" t="str">
        <f t="shared" si="41"/>
        <v/>
      </c>
      <c r="F520" s="96" t="str">
        <f t="shared" si="40"/>
        <v/>
      </c>
      <c r="G520" s="117"/>
    </row>
    <row r="521" spans="1:7" s="20" customFormat="1" ht="18" customHeight="1" x14ac:dyDescent="0.2">
      <c r="A521" s="44">
        <f>IF(C521=0,"",1+MAX(A$9:A520))</f>
        <v>396</v>
      </c>
      <c r="B521" s="106" t="s">
        <v>401</v>
      </c>
      <c r="C521" s="104">
        <v>10</v>
      </c>
      <c r="D521" s="105" t="s">
        <v>36</v>
      </c>
      <c r="E521" s="96">
        <v>28</v>
      </c>
      <c r="F521" s="96">
        <f t="shared" si="40"/>
        <v>280</v>
      </c>
      <c r="G521" s="117"/>
    </row>
    <row r="522" spans="1:7" s="20" customFormat="1" ht="18" customHeight="1" x14ac:dyDescent="0.2">
      <c r="A522" s="44">
        <f>IF(C522=0,"",1+MAX(A$9:A521))</f>
        <v>397</v>
      </c>
      <c r="B522" s="106" t="s">
        <v>402</v>
      </c>
      <c r="C522" s="104">
        <v>40</v>
      </c>
      <c r="D522" s="105" t="s">
        <v>36</v>
      </c>
      <c r="E522" s="96">
        <v>24</v>
      </c>
      <c r="F522" s="96">
        <f t="shared" si="40"/>
        <v>960</v>
      </c>
      <c r="G522" s="117"/>
    </row>
    <row r="523" spans="1:7" s="20" customFormat="1" ht="18" customHeight="1" x14ac:dyDescent="0.2">
      <c r="A523" s="44">
        <f>IF(C523=0,"",1+MAX(A$9:A522))</f>
        <v>398</v>
      </c>
      <c r="B523" s="106" t="s">
        <v>403</v>
      </c>
      <c r="C523" s="104">
        <v>10</v>
      </c>
      <c r="D523" s="105" t="s">
        <v>36</v>
      </c>
      <c r="E523" s="96">
        <v>26</v>
      </c>
      <c r="F523" s="96">
        <f t="shared" si="40"/>
        <v>260</v>
      </c>
      <c r="G523" s="117"/>
    </row>
    <row r="524" spans="1:7" s="20" customFormat="1" ht="18" customHeight="1" x14ac:dyDescent="0.2">
      <c r="A524" s="89" t="str">
        <f>IF(C524=0,"",1+MAX(A$8:A523))</f>
        <v/>
      </c>
      <c r="B524" s="45" t="s">
        <v>329</v>
      </c>
      <c r="C524" s="6"/>
      <c r="D524" s="6"/>
      <c r="E524" s="96" t="str">
        <f t="shared" ref="E524" si="42">IF(C524=0,"",0)</f>
        <v/>
      </c>
      <c r="F524" s="96" t="str">
        <f>IF(E524="","",C524*E524)</f>
        <v/>
      </c>
      <c r="G524" s="84">
        <f>(SUM(F447:F524))</f>
        <v>62976.719999999987</v>
      </c>
    </row>
    <row r="525" spans="1:7" s="20" customFormat="1" ht="18" customHeight="1" x14ac:dyDescent="0.2">
      <c r="A525" s="90"/>
      <c r="B525" s="73"/>
      <c r="C525" s="86"/>
      <c r="D525" s="86"/>
      <c r="E525" s="87"/>
      <c r="F525" s="87"/>
      <c r="G525" s="88"/>
    </row>
    <row r="526" spans="1:7" s="20" customFormat="1" ht="18" customHeight="1" x14ac:dyDescent="0.2">
      <c r="A526" s="95"/>
      <c r="B526" s="85" t="s">
        <v>21</v>
      </c>
      <c r="C526" s="116"/>
      <c r="D526" s="116"/>
      <c r="E526" s="116"/>
      <c r="F526" s="116"/>
      <c r="G526" s="116"/>
    </row>
    <row r="527" spans="1:7" s="20" customFormat="1" ht="18" customHeight="1" x14ac:dyDescent="0.2">
      <c r="A527" s="44" t="str">
        <f>IF(C527=0,"",1+MAX(A$9:A526))</f>
        <v/>
      </c>
      <c r="B527" s="78" t="s">
        <v>404</v>
      </c>
      <c r="C527" s="104"/>
      <c r="D527" s="105"/>
      <c r="E527" s="96"/>
      <c r="F527" s="96" t="str">
        <f t="shared" ref="F527:F583" si="43">IF(E527="","",C527*(E527))</f>
        <v/>
      </c>
      <c r="G527" s="117"/>
    </row>
    <row r="528" spans="1:7" s="20" customFormat="1" ht="18" customHeight="1" x14ac:dyDescent="0.2">
      <c r="A528" s="44" t="str">
        <f>IF(C528=0,"",1+MAX(A$9:A527))</f>
        <v/>
      </c>
      <c r="B528" s="77" t="s">
        <v>57</v>
      </c>
      <c r="C528" s="104"/>
      <c r="D528" s="105"/>
      <c r="E528" s="96"/>
      <c r="F528" s="96" t="str">
        <f t="shared" si="43"/>
        <v/>
      </c>
      <c r="G528" s="117"/>
    </row>
    <row r="529" spans="1:7" s="20" customFormat="1" ht="18" customHeight="1" x14ac:dyDescent="0.2">
      <c r="A529" s="44">
        <f>IF(C529=0,"",1+MAX(A$9:A528))</f>
        <v>399</v>
      </c>
      <c r="B529" s="106" t="s">
        <v>44</v>
      </c>
      <c r="C529" s="104">
        <v>28</v>
      </c>
      <c r="D529" s="105" t="s">
        <v>37</v>
      </c>
      <c r="E529" s="96">
        <v>125</v>
      </c>
      <c r="F529" s="96">
        <f t="shared" si="43"/>
        <v>3500</v>
      </c>
      <c r="G529" s="117"/>
    </row>
    <row r="530" spans="1:7" s="20" customFormat="1" ht="18" customHeight="1" x14ac:dyDescent="0.2">
      <c r="A530" s="44">
        <f>IF(C530=0,"",1+MAX(A$9:A529))</f>
        <v>400</v>
      </c>
      <c r="B530" s="106" t="s">
        <v>51</v>
      </c>
      <c r="C530" s="104">
        <v>12</v>
      </c>
      <c r="D530" s="105" t="s">
        <v>37</v>
      </c>
      <c r="E530" s="96">
        <v>130</v>
      </c>
      <c r="F530" s="96">
        <f t="shared" si="43"/>
        <v>1560</v>
      </c>
      <c r="G530" s="117"/>
    </row>
    <row r="531" spans="1:7" s="20" customFormat="1" ht="18" customHeight="1" x14ac:dyDescent="0.2">
      <c r="A531" s="44">
        <f>IF(C531=0,"",1+MAX(A$9:A530))</f>
        <v>401</v>
      </c>
      <c r="B531" s="106" t="s">
        <v>405</v>
      </c>
      <c r="C531" s="104">
        <v>7</v>
      </c>
      <c r="D531" s="105" t="s">
        <v>37</v>
      </c>
      <c r="E531" s="96">
        <v>135</v>
      </c>
      <c r="F531" s="96">
        <f t="shared" si="43"/>
        <v>945</v>
      </c>
      <c r="G531" s="117"/>
    </row>
    <row r="532" spans="1:7" s="20" customFormat="1" ht="18" customHeight="1" x14ac:dyDescent="0.2">
      <c r="A532" s="44">
        <f>IF(C532=0,"",1+MAX(A$9:A531))</f>
        <v>402</v>
      </c>
      <c r="B532" s="106" t="s">
        <v>406</v>
      </c>
      <c r="C532" s="104">
        <v>2</v>
      </c>
      <c r="D532" s="105" t="s">
        <v>37</v>
      </c>
      <c r="E532" s="96">
        <v>130</v>
      </c>
      <c r="F532" s="96">
        <f t="shared" si="43"/>
        <v>260</v>
      </c>
      <c r="G532" s="117"/>
    </row>
    <row r="533" spans="1:7" s="20" customFormat="1" ht="18" customHeight="1" x14ac:dyDescent="0.2">
      <c r="A533" s="44">
        <f>IF(C533=0,"",1+MAX(A$9:A532))</f>
        <v>403</v>
      </c>
      <c r="B533" s="106" t="s">
        <v>407</v>
      </c>
      <c r="C533" s="104">
        <v>1</v>
      </c>
      <c r="D533" s="105" t="s">
        <v>37</v>
      </c>
      <c r="E533" s="96">
        <v>155</v>
      </c>
      <c r="F533" s="96">
        <f t="shared" si="43"/>
        <v>155</v>
      </c>
      <c r="G533" s="117"/>
    </row>
    <row r="534" spans="1:7" s="20" customFormat="1" ht="18" customHeight="1" x14ac:dyDescent="0.2">
      <c r="A534" s="44">
        <f>IF(C534=0,"",1+MAX(A$9:A533))</f>
        <v>404</v>
      </c>
      <c r="B534" s="106" t="s">
        <v>408</v>
      </c>
      <c r="C534" s="104">
        <v>3</v>
      </c>
      <c r="D534" s="105" t="s">
        <v>37</v>
      </c>
      <c r="E534" s="96">
        <v>160</v>
      </c>
      <c r="F534" s="96">
        <f t="shared" si="43"/>
        <v>480</v>
      </c>
      <c r="G534" s="117"/>
    </row>
    <row r="535" spans="1:7" s="20" customFormat="1" ht="18" customHeight="1" x14ac:dyDescent="0.2">
      <c r="A535" s="44">
        <f>IF(C535=0,"",1+MAX(A$9:A534))</f>
        <v>405</v>
      </c>
      <c r="B535" s="106" t="s">
        <v>53</v>
      </c>
      <c r="C535" s="104">
        <v>2</v>
      </c>
      <c r="D535" s="105" t="s">
        <v>37</v>
      </c>
      <c r="E535" s="96">
        <v>160</v>
      </c>
      <c r="F535" s="96">
        <f t="shared" si="43"/>
        <v>320</v>
      </c>
      <c r="G535" s="117"/>
    </row>
    <row r="536" spans="1:7" s="20" customFormat="1" ht="18" customHeight="1" x14ac:dyDescent="0.2">
      <c r="A536" s="44">
        <f>IF(C536=0,"",1+MAX(A$9:A535))</f>
        <v>406</v>
      </c>
      <c r="B536" s="106" t="s">
        <v>409</v>
      </c>
      <c r="C536" s="104">
        <v>2</v>
      </c>
      <c r="D536" s="105" t="s">
        <v>37</v>
      </c>
      <c r="E536" s="96">
        <v>135</v>
      </c>
      <c r="F536" s="96">
        <f t="shared" si="43"/>
        <v>270</v>
      </c>
      <c r="G536" s="117"/>
    </row>
    <row r="537" spans="1:7" s="20" customFormat="1" ht="18" customHeight="1" x14ac:dyDescent="0.2">
      <c r="A537" s="44">
        <f>IF(C537=0,"",1+MAX(A$9:A536))</f>
        <v>407</v>
      </c>
      <c r="B537" s="106" t="s">
        <v>410</v>
      </c>
      <c r="C537" s="104">
        <v>16</v>
      </c>
      <c r="D537" s="105" t="s">
        <v>37</v>
      </c>
      <c r="E537" s="96">
        <v>130</v>
      </c>
      <c r="F537" s="96">
        <f t="shared" si="43"/>
        <v>2080</v>
      </c>
      <c r="G537" s="117"/>
    </row>
    <row r="538" spans="1:7" s="20" customFormat="1" ht="18" customHeight="1" x14ac:dyDescent="0.2">
      <c r="A538" s="44">
        <f>IF(C538=0,"",1+MAX(A$9:A537))</f>
        <v>408</v>
      </c>
      <c r="B538" s="106" t="s">
        <v>52</v>
      </c>
      <c r="C538" s="104">
        <v>5</v>
      </c>
      <c r="D538" s="105" t="s">
        <v>37</v>
      </c>
      <c r="E538" s="96">
        <v>350</v>
      </c>
      <c r="F538" s="96">
        <f t="shared" si="43"/>
        <v>1750</v>
      </c>
      <c r="G538" s="117"/>
    </row>
    <row r="539" spans="1:7" s="20" customFormat="1" ht="18" customHeight="1" x14ac:dyDescent="0.2">
      <c r="A539" s="44">
        <f>IF(C539=0,"",1+MAX(A$9:A538))</f>
        <v>409</v>
      </c>
      <c r="B539" s="106" t="s">
        <v>411</v>
      </c>
      <c r="C539" s="104">
        <v>1</v>
      </c>
      <c r="D539" s="105" t="s">
        <v>37</v>
      </c>
      <c r="E539" s="96">
        <v>130</v>
      </c>
      <c r="F539" s="96">
        <f t="shared" si="43"/>
        <v>130</v>
      </c>
      <c r="G539" s="117"/>
    </row>
    <row r="540" spans="1:7" s="20" customFormat="1" ht="18" customHeight="1" x14ac:dyDescent="0.2">
      <c r="A540" s="44">
        <f>IF(C540=0,"",1+MAX(A$9:A539))</f>
        <v>410</v>
      </c>
      <c r="B540" s="106" t="s">
        <v>412</v>
      </c>
      <c r="C540" s="104">
        <v>1</v>
      </c>
      <c r="D540" s="105" t="s">
        <v>37</v>
      </c>
      <c r="E540" s="96">
        <v>1200</v>
      </c>
      <c r="F540" s="96">
        <f t="shared" si="43"/>
        <v>1200</v>
      </c>
      <c r="G540" s="117"/>
    </row>
    <row r="541" spans="1:7" s="20" customFormat="1" ht="18" customHeight="1" x14ac:dyDescent="0.2">
      <c r="A541" s="44">
        <f>IF(C541=0,"",1+MAX(A$9:A540))</f>
        <v>411</v>
      </c>
      <c r="B541" s="106" t="s">
        <v>54</v>
      </c>
      <c r="C541" s="104">
        <v>5</v>
      </c>
      <c r="D541" s="105" t="s">
        <v>37</v>
      </c>
      <c r="E541" s="96">
        <v>200</v>
      </c>
      <c r="F541" s="96">
        <f t="shared" si="43"/>
        <v>1000</v>
      </c>
      <c r="G541" s="117"/>
    </row>
    <row r="542" spans="1:7" s="20" customFormat="1" ht="18" customHeight="1" x14ac:dyDescent="0.2">
      <c r="A542" s="44">
        <f>IF(C542=0,"",1+MAX(A$9:A541))</f>
        <v>412</v>
      </c>
      <c r="B542" s="106" t="s">
        <v>413</v>
      </c>
      <c r="C542" s="104">
        <v>1</v>
      </c>
      <c r="D542" s="105" t="s">
        <v>37</v>
      </c>
      <c r="E542" s="96">
        <v>1200</v>
      </c>
      <c r="F542" s="96">
        <f t="shared" si="43"/>
        <v>1200</v>
      </c>
      <c r="G542" s="117"/>
    </row>
    <row r="543" spans="1:7" s="20" customFormat="1" ht="18" customHeight="1" x14ac:dyDescent="0.2">
      <c r="A543" s="44">
        <f>IF(C543=0,"",1+MAX(A$9:A542))</f>
        <v>413</v>
      </c>
      <c r="B543" s="106" t="s">
        <v>414</v>
      </c>
      <c r="C543" s="104">
        <v>1</v>
      </c>
      <c r="D543" s="105" t="s">
        <v>37</v>
      </c>
      <c r="E543" s="96">
        <v>160</v>
      </c>
      <c r="F543" s="96">
        <f t="shared" si="43"/>
        <v>160</v>
      </c>
      <c r="G543" s="117"/>
    </row>
    <row r="544" spans="1:7" s="20" customFormat="1" ht="18" customHeight="1" x14ac:dyDescent="0.2">
      <c r="A544" s="44">
        <f>IF(C544=0,"",1+MAX(A$9:A543))</f>
        <v>414</v>
      </c>
      <c r="B544" s="106" t="s">
        <v>415</v>
      </c>
      <c r="C544" s="104">
        <v>1</v>
      </c>
      <c r="D544" s="105" t="s">
        <v>37</v>
      </c>
      <c r="E544" s="96">
        <v>200</v>
      </c>
      <c r="F544" s="96">
        <f t="shared" si="43"/>
        <v>200</v>
      </c>
      <c r="G544" s="117"/>
    </row>
    <row r="545" spans="1:7" s="20" customFormat="1" ht="18" customHeight="1" x14ac:dyDescent="0.2">
      <c r="A545" s="44">
        <f>IF(C545=0,"",1+MAX(A$9:A544))</f>
        <v>415</v>
      </c>
      <c r="B545" s="106" t="s">
        <v>416</v>
      </c>
      <c r="C545" s="104">
        <v>2</v>
      </c>
      <c r="D545" s="105" t="s">
        <v>37</v>
      </c>
      <c r="E545" s="96">
        <v>200</v>
      </c>
      <c r="F545" s="96">
        <f t="shared" si="43"/>
        <v>400</v>
      </c>
      <c r="G545" s="117"/>
    </row>
    <row r="546" spans="1:7" s="20" customFormat="1" ht="18" customHeight="1" x14ac:dyDescent="0.2">
      <c r="A546" s="44" t="str">
        <f>IF(C546=0,"",1+MAX(A$9:A545))</f>
        <v/>
      </c>
      <c r="B546" s="77" t="s">
        <v>39</v>
      </c>
      <c r="C546" s="104"/>
      <c r="D546" s="105"/>
      <c r="E546" s="96" t="str">
        <f t="shared" ref="E530:E582" si="44">IF(C546=0,"",0)</f>
        <v/>
      </c>
      <c r="F546" s="96" t="str">
        <f t="shared" si="43"/>
        <v/>
      </c>
      <c r="G546" s="117"/>
    </row>
    <row r="547" spans="1:7" s="20" customFormat="1" ht="18" customHeight="1" x14ac:dyDescent="0.2">
      <c r="A547" s="44">
        <f>IF(C547=0,"",1+MAX(A$9:A546))</f>
        <v>416</v>
      </c>
      <c r="B547" s="106" t="s">
        <v>408</v>
      </c>
      <c r="C547" s="104">
        <v>8</v>
      </c>
      <c r="D547" s="105" t="s">
        <v>37</v>
      </c>
      <c r="E547" s="96">
        <v>160</v>
      </c>
      <c r="F547" s="96">
        <f t="shared" si="43"/>
        <v>1280</v>
      </c>
      <c r="G547" s="117"/>
    </row>
    <row r="548" spans="1:7" s="20" customFormat="1" ht="18" customHeight="1" x14ac:dyDescent="0.2">
      <c r="A548" s="44">
        <f>IF(C548=0,"",1+MAX(A$9:A547))</f>
        <v>417</v>
      </c>
      <c r="B548" s="106" t="s">
        <v>44</v>
      </c>
      <c r="C548" s="104">
        <v>24</v>
      </c>
      <c r="D548" s="105" t="s">
        <v>37</v>
      </c>
      <c r="E548" s="96">
        <v>125</v>
      </c>
      <c r="F548" s="96">
        <f t="shared" si="43"/>
        <v>3000</v>
      </c>
      <c r="G548" s="117"/>
    </row>
    <row r="549" spans="1:7" s="20" customFormat="1" ht="18" customHeight="1" x14ac:dyDescent="0.2">
      <c r="A549" s="44">
        <f>IF(C549=0,"",1+MAX(A$9:A548))</f>
        <v>418</v>
      </c>
      <c r="B549" s="106" t="s">
        <v>55</v>
      </c>
      <c r="C549" s="104">
        <v>4</v>
      </c>
      <c r="D549" s="105" t="s">
        <v>37</v>
      </c>
      <c r="E549" s="96">
        <v>180</v>
      </c>
      <c r="F549" s="96">
        <f t="shared" si="43"/>
        <v>720</v>
      </c>
      <c r="G549" s="117"/>
    </row>
    <row r="550" spans="1:7" s="20" customFormat="1" ht="18" customHeight="1" x14ac:dyDescent="0.2">
      <c r="A550" s="44">
        <f>IF(C550=0,"",1+MAX(A$9:A549))</f>
        <v>419</v>
      </c>
      <c r="B550" s="106" t="s">
        <v>45</v>
      </c>
      <c r="C550" s="104">
        <v>7</v>
      </c>
      <c r="D550" s="105" t="s">
        <v>37</v>
      </c>
      <c r="E550" s="96">
        <v>170</v>
      </c>
      <c r="F550" s="96">
        <f t="shared" si="43"/>
        <v>1190</v>
      </c>
      <c r="G550" s="117"/>
    </row>
    <row r="551" spans="1:7" s="20" customFormat="1" ht="18" customHeight="1" x14ac:dyDescent="0.2">
      <c r="A551" s="44">
        <f>IF(C551=0,"",1+MAX(A$9:A550))</f>
        <v>420</v>
      </c>
      <c r="B551" s="106" t="s">
        <v>407</v>
      </c>
      <c r="C551" s="104">
        <v>4</v>
      </c>
      <c r="D551" s="105" t="s">
        <v>37</v>
      </c>
      <c r="E551" s="96">
        <v>155</v>
      </c>
      <c r="F551" s="96">
        <f t="shared" si="43"/>
        <v>620</v>
      </c>
      <c r="G551" s="117"/>
    </row>
    <row r="552" spans="1:7" s="20" customFormat="1" ht="18" customHeight="1" x14ac:dyDescent="0.2">
      <c r="A552" s="44">
        <f>IF(C552=0,"",1+MAX(A$9:A551))</f>
        <v>421</v>
      </c>
      <c r="B552" s="106" t="s">
        <v>54</v>
      </c>
      <c r="C552" s="104">
        <v>2</v>
      </c>
      <c r="D552" s="105" t="s">
        <v>37</v>
      </c>
      <c r="E552" s="96">
        <v>200</v>
      </c>
      <c r="F552" s="96">
        <f t="shared" si="43"/>
        <v>400</v>
      </c>
      <c r="G552" s="117"/>
    </row>
    <row r="553" spans="1:7" s="20" customFormat="1" ht="18" customHeight="1" x14ac:dyDescent="0.2">
      <c r="A553" s="44">
        <f>IF(C553=0,"",1+MAX(A$9:A552))</f>
        <v>422</v>
      </c>
      <c r="B553" s="106" t="s">
        <v>410</v>
      </c>
      <c r="C553" s="104">
        <v>5</v>
      </c>
      <c r="D553" s="105" t="s">
        <v>37</v>
      </c>
      <c r="E553" s="96">
        <v>130</v>
      </c>
      <c r="F553" s="96">
        <f t="shared" si="43"/>
        <v>650</v>
      </c>
      <c r="G553" s="117"/>
    </row>
    <row r="554" spans="1:7" s="20" customFormat="1" ht="18" customHeight="1" x14ac:dyDescent="0.2">
      <c r="A554" s="44">
        <f>IF(C554=0,"",1+MAX(A$9:A553))</f>
        <v>423</v>
      </c>
      <c r="B554" s="106" t="s">
        <v>417</v>
      </c>
      <c r="C554" s="104">
        <v>1</v>
      </c>
      <c r="D554" s="105" t="s">
        <v>37</v>
      </c>
      <c r="E554" s="96">
        <v>160</v>
      </c>
      <c r="F554" s="96">
        <f t="shared" si="43"/>
        <v>160</v>
      </c>
      <c r="G554" s="117"/>
    </row>
    <row r="555" spans="1:7" s="20" customFormat="1" ht="18" customHeight="1" x14ac:dyDescent="0.2">
      <c r="A555" s="44" t="str">
        <f>IF(C555=0,"",1+MAX(A$9:A554))</f>
        <v/>
      </c>
      <c r="B555" s="78" t="s">
        <v>418</v>
      </c>
      <c r="C555" s="104"/>
      <c r="D555" s="105"/>
      <c r="E555" s="96" t="str">
        <f t="shared" si="44"/>
        <v/>
      </c>
      <c r="F555" s="96" t="str">
        <f t="shared" si="43"/>
        <v/>
      </c>
      <c r="G555" s="117"/>
    </row>
    <row r="556" spans="1:7" s="20" customFormat="1" ht="18" customHeight="1" x14ac:dyDescent="0.2">
      <c r="A556" s="44" t="str">
        <f>IF(C556=0,"",1+MAX(A$9:A555))</f>
        <v/>
      </c>
      <c r="B556" s="77" t="s">
        <v>57</v>
      </c>
      <c r="C556" s="104"/>
      <c r="D556" s="105"/>
      <c r="E556" s="96" t="str">
        <f t="shared" si="44"/>
        <v/>
      </c>
      <c r="F556" s="96" t="str">
        <f t="shared" si="43"/>
        <v/>
      </c>
      <c r="G556" s="117"/>
    </row>
    <row r="557" spans="1:7" s="20" customFormat="1" ht="18" customHeight="1" x14ac:dyDescent="0.2">
      <c r="A557" s="44">
        <f>IF(C557=0,"",1+MAX(A$9:A556))</f>
        <v>424</v>
      </c>
      <c r="B557" s="106" t="s">
        <v>419</v>
      </c>
      <c r="C557" s="104">
        <v>52</v>
      </c>
      <c r="D557" s="105" t="s">
        <v>37</v>
      </c>
      <c r="E557" s="96">
        <v>240</v>
      </c>
      <c r="F557" s="96">
        <f t="shared" si="43"/>
        <v>12480</v>
      </c>
      <c r="G557" s="117"/>
    </row>
    <row r="558" spans="1:7" s="20" customFormat="1" ht="18" customHeight="1" x14ac:dyDescent="0.2">
      <c r="A558" s="44">
        <f>IF(C558=0,"",1+MAX(A$9:A557))</f>
        <v>425</v>
      </c>
      <c r="B558" s="106" t="s">
        <v>53</v>
      </c>
      <c r="C558" s="104">
        <v>33</v>
      </c>
      <c r="D558" s="105" t="s">
        <v>37</v>
      </c>
      <c r="E558" s="96">
        <v>160</v>
      </c>
      <c r="F558" s="96">
        <f t="shared" si="43"/>
        <v>5280</v>
      </c>
      <c r="G558" s="117"/>
    </row>
    <row r="559" spans="1:7" s="20" customFormat="1" ht="18" customHeight="1" x14ac:dyDescent="0.2">
      <c r="A559" s="44">
        <f>IF(C559=0,"",1+MAX(A$9:A558))</f>
        <v>426</v>
      </c>
      <c r="B559" s="106" t="s">
        <v>420</v>
      </c>
      <c r="C559" s="104">
        <v>1</v>
      </c>
      <c r="D559" s="105" t="s">
        <v>37</v>
      </c>
      <c r="E559" s="96">
        <v>235</v>
      </c>
      <c r="F559" s="96">
        <f t="shared" si="43"/>
        <v>235</v>
      </c>
      <c r="G559" s="117"/>
    </row>
    <row r="560" spans="1:7" s="20" customFormat="1" ht="18" customHeight="1" x14ac:dyDescent="0.2">
      <c r="A560" s="44">
        <f>IF(C560=0,"",1+MAX(A$9:A559))</f>
        <v>427</v>
      </c>
      <c r="B560" s="106" t="s">
        <v>421</v>
      </c>
      <c r="C560" s="104">
        <v>15</v>
      </c>
      <c r="D560" s="105" t="s">
        <v>37</v>
      </c>
      <c r="E560" s="96">
        <v>240</v>
      </c>
      <c r="F560" s="96">
        <f t="shared" si="43"/>
        <v>3600</v>
      </c>
      <c r="G560" s="117"/>
    </row>
    <row r="561" spans="1:7" s="20" customFormat="1" ht="18" customHeight="1" x14ac:dyDescent="0.2">
      <c r="A561" s="44">
        <f>IF(C561=0,"",1+MAX(A$9:A560))</f>
        <v>428</v>
      </c>
      <c r="B561" s="106" t="s">
        <v>422</v>
      </c>
      <c r="C561" s="104">
        <v>3</v>
      </c>
      <c r="D561" s="105" t="s">
        <v>37</v>
      </c>
      <c r="E561" s="96">
        <v>700</v>
      </c>
      <c r="F561" s="96">
        <f t="shared" si="43"/>
        <v>2100</v>
      </c>
      <c r="G561" s="117"/>
    </row>
    <row r="562" spans="1:7" s="20" customFormat="1" ht="18" customHeight="1" x14ac:dyDescent="0.2">
      <c r="A562" s="44">
        <f>IF(C562=0,"",1+MAX(A$9:A561))</f>
        <v>429</v>
      </c>
      <c r="B562" s="106" t="s">
        <v>423</v>
      </c>
      <c r="C562" s="104">
        <v>5</v>
      </c>
      <c r="D562" s="105" t="s">
        <v>37</v>
      </c>
      <c r="E562" s="96">
        <v>230</v>
      </c>
      <c r="F562" s="96">
        <f t="shared" si="43"/>
        <v>1150</v>
      </c>
      <c r="G562" s="117"/>
    </row>
    <row r="563" spans="1:7" s="20" customFormat="1" ht="18" customHeight="1" x14ac:dyDescent="0.2">
      <c r="A563" s="44">
        <f>IF(C563=0,"",1+MAX(A$9:A562))</f>
        <v>430</v>
      </c>
      <c r="B563" s="106" t="s">
        <v>424</v>
      </c>
      <c r="C563" s="104">
        <v>2</v>
      </c>
      <c r="D563" s="105" t="s">
        <v>37</v>
      </c>
      <c r="E563" s="96">
        <v>160</v>
      </c>
      <c r="F563" s="96">
        <f t="shared" si="43"/>
        <v>320</v>
      </c>
      <c r="G563" s="117"/>
    </row>
    <row r="564" spans="1:7" s="20" customFormat="1" ht="18" customHeight="1" x14ac:dyDescent="0.2">
      <c r="A564" s="44">
        <f>IF(C564=0,"",1+MAX(A$9:A563))</f>
        <v>431</v>
      </c>
      <c r="B564" s="106" t="s">
        <v>425</v>
      </c>
      <c r="C564" s="104">
        <v>21.31</v>
      </c>
      <c r="D564" s="105" t="s">
        <v>36</v>
      </c>
      <c r="E564" s="96">
        <v>8</v>
      </c>
      <c r="F564" s="96">
        <f t="shared" si="43"/>
        <v>170.48</v>
      </c>
      <c r="G564" s="117"/>
    </row>
    <row r="565" spans="1:7" s="20" customFormat="1" ht="18" customHeight="1" x14ac:dyDescent="0.2">
      <c r="A565" s="44">
        <f>IF(C565=0,"",1+MAX(A$9:A564))</f>
        <v>432</v>
      </c>
      <c r="B565" s="106" t="s">
        <v>423</v>
      </c>
      <c r="C565" s="104">
        <v>4</v>
      </c>
      <c r="D565" s="105" t="s">
        <v>37</v>
      </c>
      <c r="E565" s="96">
        <v>230</v>
      </c>
      <c r="F565" s="96">
        <f t="shared" si="43"/>
        <v>920</v>
      </c>
      <c r="G565" s="117"/>
    </row>
    <row r="566" spans="1:7" s="20" customFormat="1" ht="18" customHeight="1" x14ac:dyDescent="0.2">
      <c r="A566" s="44">
        <f>IF(C566=0,"",1+MAX(A$9:A565))</f>
        <v>433</v>
      </c>
      <c r="B566" s="106" t="s">
        <v>45</v>
      </c>
      <c r="C566" s="104">
        <v>1</v>
      </c>
      <c r="D566" s="105" t="s">
        <v>37</v>
      </c>
      <c r="E566" s="96">
        <v>170</v>
      </c>
      <c r="F566" s="96">
        <f t="shared" si="43"/>
        <v>170</v>
      </c>
      <c r="G566" s="117"/>
    </row>
    <row r="567" spans="1:7" s="20" customFormat="1" ht="18" customHeight="1" x14ac:dyDescent="0.2">
      <c r="A567" s="44">
        <f>IF(C567=0,"",1+MAX(A$9:A566))</f>
        <v>434</v>
      </c>
      <c r="B567" s="106" t="s">
        <v>419</v>
      </c>
      <c r="C567" s="104">
        <v>3</v>
      </c>
      <c r="D567" s="105" t="s">
        <v>37</v>
      </c>
      <c r="E567" s="96">
        <v>250</v>
      </c>
      <c r="F567" s="96">
        <f t="shared" si="43"/>
        <v>750</v>
      </c>
      <c r="G567" s="117"/>
    </row>
    <row r="568" spans="1:7" s="20" customFormat="1" ht="18" customHeight="1" x14ac:dyDescent="0.2">
      <c r="A568" s="44">
        <f>IF(C568=0,"",1+MAX(A$9:A567))</f>
        <v>435</v>
      </c>
      <c r="B568" s="106" t="s">
        <v>426</v>
      </c>
      <c r="C568" s="104">
        <v>1</v>
      </c>
      <c r="D568" s="105" t="s">
        <v>37</v>
      </c>
      <c r="E568" s="96">
        <v>250</v>
      </c>
      <c r="F568" s="96">
        <f t="shared" si="43"/>
        <v>250</v>
      </c>
      <c r="G568" s="117"/>
    </row>
    <row r="569" spans="1:7" s="20" customFormat="1" ht="18" customHeight="1" x14ac:dyDescent="0.2">
      <c r="A569" s="44">
        <f>IF(C569=0,"",1+MAX(A$9:A568))</f>
        <v>436</v>
      </c>
      <c r="B569" s="106" t="s">
        <v>423</v>
      </c>
      <c r="C569" s="104">
        <v>4</v>
      </c>
      <c r="D569" s="105" t="s">
        <v>37</v>
      </c>
      <c r="E569" s="96">
        <v>240</v>
      </c>
      <c r="F569" s="96">
        <f t="shared" si="43"/>
        <v>960</v>
      </c>
      <c r="G569" s="117"/>
    </row>
    <row r="570" spans="1:7" s="20" customFormat="1" ht="18" customHeight="1" x14ac:dyDescent="0.2">
      <c r="A570" s="44">
        <f>IF(C570=0,"",1+MAX(A$9:A569))</f>
        <v>437</v>
      </c>
      <c r="B570" s="106" t="s">
        <v>427</v>
      </c>
      <c r="C570" s="104">
        <v>4</v>
      </c>
      <c r="D570" s="105" t="s">
        <v>37</v>
      </c>
      <c r="E570" s="96">
        <v>235</v>
      </c>
      <c r="F570" s="96">
        <f t="shared" si="43"/>
        <v>940</v>
      </c>
      <c r="G570" s="117"/>
    </row>
    <row r="571" spans="1:7" s="20" customFormat="1" ht="18" customHeight="1" x14ac:dyDescent="0.2">
      <c r="A571" s="44" t="str">
        <f>IF(C571=0,"",1+MAX(A$9:A570))</f>
        <v/>
      </c>
      <c r="B571" s="77" t="s">
        <v>39</v>
      </c>
      <c r="C571" s="104"/>
      <c r="D571" s="105"/>
      <c r="E571" s="96" t="str">
        <f t="shared" si="44"/>
        <v/>
      </c>
      <c r="F571" s="96" t="str">
        <f t="shared" si="43"/>
        <v/>
      </c>
      <c r="G571" s="117"/>
    </row>
    <row r="572" spans="1:7" s="20" customFormat="1" ht="18" customHeight="1" x14ac:dyDescent="0.2">
      <c r="A572" s="44">
        <f>IF(C572=0,"",1+MAX(A$9:A571))</f>
        <v>438</v>
      </c>
      <c r="B572" s="106" t="s">
        <v>419</v>
      </c>
      <c r="C572" s="104">
        <v>33</v>
      </c>
      <c r="D572" s="105" t="s">
        <v>37</v>
      </c>
      <c r="E572" s="96">
        <v>250</v>
      </c>
      <c r="F572" s="96">
        <f t="shared" si="43"/>
        <v>8250</v>
      </c>
      <c r="G572" s="117"/>
    </row>
    <row r="573" spans="1:7" s="20" customFormat="1" ht="18" customHeight="1" x14ac:dyDescent="0.2">
      <c r="A573" s="44">
        <f>IF(C573=0,"",1+MAX(A$9:A572))</f>
        <v>439</v>
      </c>
      <c r="B573" s="106" t="s">
        <v>421</v>
      </c>
      <c r="C573" s="104">
        <v>9</v>
      </c>
      <c r="D573" s="105" t="s">
        <v>37</v>
      </c>
      <c r="E573" s="96">
        <v>240</v>
      </c>
      <c r="F573" s="96">
        <f t="shared" si="43"/>
        <v>2160</v>
      </c>
      <c r="G573" s="117"/>
    </row>
    <row r="574" spans="1:7" s="20" customFormat="1" ht="18" customHeight="1" x14ac:dyDescent="0.2">
      <c r="A574" s="44">
        <f>IF(C574=0,"",1+MAX(A$9:A573))</f>
        <v>440</v>
      </c>
      <c r="B574" s="106" t="s">
        <v>423</v>
      </c>
      <c r="C574" s="104">
        <v>13</v>
      </c>
      <c r="D574" s="105" t="s">
        <v>37</v>
      </c>
      <c r="E574" s="96">
        <v>240</v>
      </c>
      <c r="F574" s="96">
        <f t="shared" si="43"/>
        <v>3120</v>
      </c>
      <c r="G574" s="117"/>
    </row>
    <row r="575" spans="1:7" s="20" customFormat="1" ht="18" customHeight="1" x14ac:dyDescent="0.2">
      <c r="A575" s="44">
        <f>IF(C575=0,"",1+MAX(A$9:A574))</f>
        <v>441</v>
      </c>
      <c r="B575" s="106" t="s">
        <v>53</v>
      </c>
      <c r="C575" s="104">
        <v>31</v>
      </c>
      <c r="D575" s="105" t="s">
        <v>37</v>
      </c>
      <c r="E575" s="96">
        <v>160</v>
      </c>
      <c r="F575" s="96">
        <f t="shared" si="43"/>
        <v>4960</v>
      </c>
      <c r="G575" s="117"/>
    </row>
    <row r="576" spans="1:7" s="20" customFormat="1" ht="18" customHeight="1" x14ac:dyDescent="0.2">
      <c r="A576" s="44">
        <f>IF(C576=0,"",1+MAX(A$9:A575))</f>
        <v>442</v>
      </c>
      <c r="B576" s="106" t="s">
        <v>425</v>
      </c>
      <c r="C576" s="104">
        <v>45.02</v>
      </c>
      <c r="D576" s="105" t="s">
        <v>36</v>
      </c>
      <c r="E576" s="96">
        <v>8</v>
      </c>
      <c r="F576" s="96">
        <f t="shared" si="43"/>
        <v>360.16</v>
      </c>
      <c r="G576" s="117"/>
    </row>
    <row r="577" spans="1:7" s="20" customFormat="1" ht="18" customHeight="1" x14ac:dyDescent="0.2">
      <c r="A577" s="44">
        <f>IF(C577=0,"",1+MAX(A$9:A576))</f>
        <v>443</v>
      </c>
      <c r="B577" s="106" t="s">
        <v>427</v>
      </c>
      <c r="C577" s="104">
        <v>5</v>
      </c>
      <c r="D577" s="105" t="s">
        <v>37</v>
      </c>
      <c r="E577" s="96">
        <v>235</v>
      </c>
      <c r="F577" s="96">
        <f t="shared" si="43"/>
        <v>1175</v>
      </c>
      <c r="G577" s="117"/>
    </row>
    <row r="578" spans="1:7" s="20" customFormat="1" ht="18" customHeight="1" x14ac:dyDescent="0.2">
      <c r="A578" s="44">
        <f>IF(C578=0,"",1+MAX(A$9:A577))</f>
        <v>444</v>
      </c>
      <c r="B578" s="106" t="s">
        <v>419</v>
      </c>
      <c r="C578" s="104">
        <v>1</v>
      </c>
      <c r="D578" s="105" t="s">
        <v>37</v>
      </c>
      <c r="E578" s="96">
        <v>250</v>
      </c>
      <c r="F578" s="96">
        <f t="shared" si="43"/>
        <v>250</v>
      </c>
      <c r="G578" s="117"/>
    </row>
    <row r="579" spans="1:7" s="20" customFormat="1" ht="18" customHeight="1" x14ac:dyDescent="0.2">
      <c r="A579" s="44">
        <f>IF(C579=0,"",1+MAX(A$9:A578))</f>
        <v>445</v>
      </c>
      <c r="B579" s="106" t="s">
        <v>428</v>
      </c>
      <c r="C579" s="104">
        <v>1</v>
      </c>
      <c r="D579" s="105" t="s">
        <v>37</v>
      </c>
      <c r="E579" s="96">
        <v>250</v>
      </c>
      <c r="F579" s="96">
        <f t="shared" si="43"/>
        <v>250</v>
      </c>
      <c r="G579" s="117"/>
    </row>
    <row r="580" spans="1:7" s="20" customFormat="1" ht="18" customHeight="1" x14ac:dyDescent="0.2">
      <c r="A580" s="44">
        <f>IF(C580=0,"",1+MAX(A$9:A579))</f>
        <v>446</v>
      </c>
      <c r="B580" s="106" t="s">
        <v>422</v>
      </c>
      <c r="C580" s="104">
        <v>4</v>
      </c>
      <c r="D580" s="105" t="s">
        <v>37</v>
      </c>
      <c r="E580" s="96">
        <v>750</v>
      </c>
      <c r="F580" s="96">
        <f t="shared" si="43"/>
        <v>3000</v>
      </c>
      <c r="G580" s="117"/>
    </row>
    <row r="581" spans="1:7" s="20" customFormat="1" ht="18" customHeight="1" x14ac:dyDescent="0.2">
      <c r="A581" s="44">
        <f>IF(C581=0,"",1+MAX(A$9:A580))</f>
        <v>447</v>
      </c>
      <c r="B581" s="106" t="s">
        <v>424</v>
      </c>
      <c r="C581" s="104">
        <v>1</v>
      </c>
      <c r="D581" s="105" t="s">
        <v>37</v>
      </c>
      <c r="E581" s="96">
        <v>160</v>
      </c>
      <c r="F581" s="96">
        <f t="shared" si="43"/>
        <v>160</v>
      </c>
      <c r="G581" s="117"/>
    </row>
    <row r="582" spans="1:7" s="20" customFormat="1" ht="18" customHeight="1" x14ac:dyDescent="0.2">
      <c r="A582" s="44">
        <f>IF(C582=0,"",1+MAX(A$9:A581))</f>
        <v>448</v>
      </c>
      <c r="B582" s="106" t="s">
        <v>45</v>
      </c>
      <c r="C582" s="104">
        <v>5</v>
      </c>
      <c r="D582" s="105" t="s">
        <v>37</v>
      </c>
      <c r="E582" s="96">
        <v>170</v>
      </c>
      <c r="F582" s="96">
        <f t="shared" si="43"/>
        <v>850</v>
      </c>
      <c r="G582" s="117"/>
    </row>
    <row r="583" spans="1:7" s="20" customFormat="1" ht="18" customHeight="1" x14ac:dyDescent="0.2">
      <c r="A583" s="68" t="str">
        <f>IF(C583=0,"",1+MAX(A$8:A582))</f>
        <v/>
      </c>
      <c r="B583" s="10" t="s">
        <v>22</v>
      </c>
      <c r="C583" s="9"/>
      <c r="D583" s="6"/>
      <c r="E583" s="96" t="str">
        <f t="shared" ref="E583" si="45">IF(C583=0,"",0)</f>
        <v/>
      </c>
      <c r="F583" s="96" t="str">
        <f t="shared" si="43"/>
        <v/>
      </c>
      <c r="G583" s="49">
        <f>(SUM(F527:F583))</f>
        <v>77490.640000000014</v>
      </c>
    </row>
    <row r="584" spans="1:7" s="20" customFormat="1" ht="18" customHeight="1" thickBot="1" x14ac:dyDescent="0.25">
      <c r="A584" s="65"/>
      <c r="B584" s="8"/>
      <c r="C584" s="16"/>
      <c r="D584" s="16"/>
      <c r="E584" s="17"/>
      <c r="F584" s="17"/>
      <c r="G584" s="23"/>
    </row>
    <row r="585" spans="1:7" s="20" customFormat="1" ht="18" customHeight="1" x14ac:dyDescent="0.2">
      <c r="A585" s="42" t="s">
        <v>18</v>
      </c>
      <c r="B585" s="14"/>
      <c r="C585" s="15"/>
      <c r="D585" s="15"/>
      <c r="E585" s="14"/>
      <c r="F585" s="14"/>
      <c r="G585" s="60">
        <f>SUM(G9:G583)</f>
        <v>863060.71450000012</v>
      </c>
    </row>
    <row r="586" spans="1:7" s="20" customFormat="1" ht="18" customHeight="1" x14ac:dyDescent="0.2">
      <c r="A586" s="52" t="s">
        <v>34</v>
      </c>
      <c r="B586" s="53"/>
      <c r="C586" s="54">
        <v>0.15</v>
      </c>
      <c r="D586" s="55"/>
      <c r="E586" s="56"/>
      <c r="F586" s="56"/>
      <c r="G586" s="61">
        <f>(G585*C586)</f>
        <v>129459.10717500001</v>
      </c>
    </row>
    <row r="587" spans="1:7" s="20" customFormat="1" ht="18" customHeight="1" x14ac:dyDescent="0.2">
      <c r="A587" s="41" t="s">
        <v>9</v>
      </c>
      <c r="B587" s="11"/>
      <c r="C587" s="38">
        <v>0.03</v>
      </c>
      <c r="D587" s="13"/>
      <c r="E587" s="12"/>
      <c r="F587" s="12"/>
      <c r="G587" s="62">
        <f>(G585*C587)</f>
        <v>25891.821435000002</v>
      </c>
    </row>
    <row r="588" spans="1:7" s="20" customFormat="1" ht="18" customHeight="1" x14ac:dyDescent="0.2">
      <c r="A588" s="52" t="s">
        <v>11</v>
      </c>
      <c r="B588" s="53"/>
      <c r="C588" s="54">
        <v>7.0000000000000007E-2</v>
      </c>
      <c r="D588" s="57"/>
      <c r="E588" s="58"/>
      <c r="F588" s="58"/>
      <c r="G588" s="61">
        <f>(G585*C588)</f>
        <v>60414.250015000012</v>
      </c>
    </row>
    <row r="589" spans="1:7" s="20" customFormat="1" ht="18" customHeight="1" x14ac:dyDescent="0.2">
      <c r="A589" s="31"/>
      <c r="B589" s="109"/>
      <c r="C589" s="110"/>
      <c r="D589" s="110"/>
      <c r="E589" s="109"/>
      <c r="F589" s="109"/>
      <c r="G589" s="111"/>
    </row>
    <row r="590" spans="1:7" ht="24" customHeight="1" thickBot="1" x14ac:dyDescent="0.25">
      <c r="A590" s="118" t="s">
        <v>10</v>
      </c>
      <c r="B590" s="119"/>
      <c r="C590" s="119"/>
      <c r="D590" s="51"/>
      <c r="E590" s="50"/>
      <c r="F590" s="50"/>
      <c r="G590" s="63">
        <f>SUM(G585:G588)</f>
        <v>1078825.8931250002</v>
      </c>
    </row>
    <row r="591" spans="1:7" s="20" customFormat="1" ht="18" customHeight="1" x14ac:dyDescent="0.2">
      <c r="A591" s="31"/>
      <c r="B591" s="109"/>
      <c r="C591" s="110"/>
      <c r="D591" s="110"/>
      <c r="E591" s="109"/>
      <c r="F591" s="109"/>
      <c r="G591" s="112"/>
    </row>
    <row r="592" spans="1:7" s="20" customFormat="1" ht="18" customHeight="1" thickBot="1" x14ac:dyDescent="0.25">
      <c r="A592" s="32"/>
      <c r="B592" s="113"/>
      <c r="C592" s="114"/>
      <c r="D592" s="114"/>
      <c r="E592" s="113"/>
      <c r="F592" s="113"/>
      <c r="G592" s="115"/>
    </row>
    <row r="595" spans="6:7" x14ac:dyDescent="0.2">
      <c r="G595" s="64"/>
    </row>
    <row r="597" spans="6:7" x14ac:dyDescent="0.2">
      <c r="F597" s="64"/>
    </row>
  </sheetData>
  <mergeCells count="29">
    <mergeCell ref="G447:G523"/>
    <mergeCell ref="C333:G333"/>
    <mergeCell ref="G334:G358"/>
    <mergeCell ref="C377:G377"/>
    <mergeCell ref="C446:G446"/>
    <mergeCell ref="C361:G361"/>
    <mergeCell ref="G362:G374"/>
    <mergeCell ref="G378:G443"/>
    <mergeCell ref="G140:G143"/>
    <mergeCell ref="C146:G146"/>
    <mergeCell ref="G147:G174"/>
    <mergeCell ref="C177:G177"/>
    <mergeCell ref="G178:G181"/>
    <mergeCell ref="C526:G526"/>
    <mergeCell ref="G527:G582"/>
    <mergeCell ref="A590:C590"/>
    <mergeCell ref="C8:G8"/>
    <mergeCell ref="C104:G104"/>
    <mergeCell ref="G9:G16"/>
    <mergeCell ref="C128:G128"/>
    <mergeCell ref="C184:G184"/>
    <mergeCell ref="G218:G330"/>
    <mergeCell ref="C217:G217"/>
    <mergeCell ref="G105:G125"/>
    <mergeCell ref="G129:G136"/>
    <mergeCell ref="G185:G214"/>
    <mergeCell ref="C19:G19"/>
    <mergeCell ref="G20:G101"/>
    <mergeCell ref="C139:G139"/>
  </mergeCells>
  <printOptions horizontalCentered="1"/>
  <pageMargins left="0" right="0" top="0" bottom="0.17" header="0" footer="0"/>
  <pageSetup paperSize="9" scale="74" fitToHeight="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D305666-E3B4-4D6E-86C7-1D538A4CB1C0}">
  <ds:schemaRefs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User</cp:lastModifiedBy>
  <cp:lastPrinted>2018-02-13T09:57:28Z</cp:lastPrinted>
  <dcterms:created xsi:type="dcterms:W3CDTF">2016-03-30T11:57:46Z</dcterms:created>
  <dcterms:modified xsi:type="dcterms:W3CDTF">2021-01-11T23:15:44Z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{4D305666-E3B4-4D6E-86C7-1D538A4CB1C0}</vt:lpwstr>
  </property>
</Properties>
</file>